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Angeles\Desktop\AÑO 2022\PORTAL TRANSPARENCIA PRESENTACION DEL AÑO 2021\EXCELL CONTRATOS MENORES\"/>
    </mc:Choice>
  </mc:AlternateContent>
  <xr:revisionPtr revIDLastSave="0" documentId="13_ncr:1_{527EF7D9-C4A5-4479-B944-F3F7C266689A}" xr6:coauthVersionLast="47" xr6:coauthVersionMax="47" xr10:uidLastSave="{00000000-0000-0000-0000-000000000000}"/>
  <bookViews>
    <workbookView xWindow="-120" yWindow="-120" windowWidth="29040" windowHeight="15840" xr2:uid="{9DEE2061-46E4-4BE4-B690-2F4E379B4F28}"/>
  </bookViews>
  <sheets>
    <sheet name="3º Y 4º T" sheetId="2"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206" i="2" l="1"/>
  <c r="O205" i="2"/>
  <c r="O204" i="2"/>
  <c r="O203" i="2"/>
  <c r="O202" i="2"/>
  <c r="O201" i="2"/>
  <c r="O200" i="2"/>
  <c r="O199" i="2"/>
  <c r="O198" i="2"/>
  <c r="O197" i="2"/>
  <c r="O196" i="2"/>
  <c r="O195" i="2"/>
  <c r="O194" i="2"/>
  <c r="O193" i="2"/>
  <c r="O192" i="2"/>
  <c r="O191" i="2"/>
  <c r="O190" i="2"/>
  <c r="O189" i="2"/>
  <c r="O188" i="2"/>
  <c r="O187" i="2"/>
  <c r="O186" i="2"/>
  <c r="O185" i="2"/>
  <c r="O184" i="2"/>
  <c r="O183" i="2"/>
  <c r="O182" i="2"/>
  <c r="O181" i="2"/>
  <c r="O180" i="2"/>
  <c r="O179" i="2"/>
  <c r="O178" i="2"/>
  <c r="O177" i="2"/>
  <c r="O176" i="2"/>
  <c r="O175" i="2"/>
  <c r="O174" i="2"/>
  <c r="O173" i="2"/>
  <c r="O172" i="2"/>
  <c r="O171" i="2"/>
  <c r="O170" i="2"/>
  <c r="O169" i="2"/>
  <c r="O168" i="2"/>
  <c r="O167" i="2"/>
  <c r="O166" i="2"/>
  <c r="O164" i="2"/>
  <c r="O163" i="2"/>
  <c r="O162" i="2"/>
  <c r="O161" i="2"/>
  <c r="O160" i="2"/>
  <c r="O159" i="2"/>
  <c r="O158" i="2"/>
  <c r="O157" i="2"/>
  <c r="O156" i="2"/>
  <c r="O155" i="2"/>
  <c r="O154" i="2"/>
  <c r="O153" i="2"/>
  <c r="O152" i="2"/>
  <c r="O151" i="2"/>
  <c r="O149" i="2"/>
  <c r="O148" i="2"/>
  <c r="O147" i="2"/>
  <c r="O146" i="2"/>
  <c r="O145" i="2"/>
  <c r="O144" i="2"/>
  <c r="O143" i="2"/>
  <c r="O142" i="2"/>
  <c r="O141" i="2"/>
  <c r="O140" i="2"/>
  <c r="O139" i="2"/>
  <c r="O138" i="2"/>
  <c r="O137" i="2"/>
  <c r="O136" i="2"/>
  <c r="O135" i="2"/>
  <c r="O134" i="2"/>
  <c r="O133" i="2"/>
  <c r="O132" i="2"/>
  <c r="O129" i="2"/>
  <c r="O128" i="2"/>
  <c r="O127" i="2"/>
  <c r="O126" i="2"/>
  <c r="O125" i="2"/>
  <c r="O124" i="2"/>
  <c r="O119" i="2" l="1"/>
  <c r="O118" i="2"/>
  <c r="O115" i="2"/>
  <c r="O114" i="2"/>
  <c r="O113" i="2"/>
  <c r="O112" i="2"/>
  <c r="O111" i="2"/>
  <c r="O110" i="2"/>
  <c r="O109" i="2"/>
  <c r="O108" i="2"/>
  <c r="O105" i="2"/>
  <c r="O104" i="2"/>
  <c r="O103" i="2"/>
  <c r="O102" i="2"/>
  <c r="O100" i="2"/>
  <c r="K99" i="2"/>
  <c r="J99" i="2"/>
  <c r="K98" i="2"/>
  <c r="J98" i="2"/>
  <c r="O97" i="2"/>
  <c r="O96" i="2"/>
  <c r="O95" i="2"/>
  <c r="O93" i="2"/>
  <c r="O92" i="2"/>
  <c r="O91" i="2"/>
  <c r="O90" i="2"/>
  <c r="O89" i="2"/>
  <c r="O88" i="2"/>
  <c r="O87" i="2"/>
  <c r="O81" i="2"/>
  <c r="O78" i="2"/>
  <c r="K76" i="2"/>
  <c r="O76" i="2" s="1"/>
  <c r="O75" i="2"/>
  <c r="O73" i="2"/>
  <c r="O72" i="2"/>
  <c r="O71" i="2"/>
  <c r="O70" i="2"/>
  <c r="O68" i="2"/>
  <c r="O67" i="2"/>
  <c r="O66" i="2"/>
  <c r="O65" i="2"/>
  <c r="O64" i="2"/>
  <c r="O63" i="2"/>
  <c r="O62" i="2"/>
  <c r="O60" i="2"/>
  <c r="O59" i="2"/>
  <c r="O58" i="2"/>
  <c r="O57" i="2"/>
  <c r="O56" i="2"/>
  <c r="O54" i="2"/>
  <c r="O53" i="2"/>
  <c r="K52" i="2"/>
  <c r="O52" i="2" s="1"/>
  <c r="O51" i="2"/>
  <c r="O50" i="2"/>
  <c r="O49" i="2"/>
  <c r="O48" i="2"/>
  <c r="O47" i="2"/>
  <c r="O46" i="2"/>
  <c r="O43" i="2"/>
  <c r="O42" i="2"/>
  <c r="O40" i="2"/>
  <c r="O38" i="2"/>
  <c r="O36" i="2"/>
  <c r="O35" i="2"/>
  <c r="O34" i="2"/>
  <c r="O33" i="2"/>
  <c r="O32" i="2"/>
  <c r="O31" i="2"/>
  <c r="O30" i="2"/>
  <c r="O29" i="2"/>
  <c r="O27" i="2"/>
  <c r="O26" i="2"/>
  <c r="O25" i="2"/>
  <c r="O24" i="2"/>
  <c r="O23" i="2"/>
  <c r="O22" i="2"/>
  <c r="O21" i="2"/>
  <c r="O20" i="2"/>
  <c r="O19" i="2"/>
  <c r="O18" i="2"/>
  <c r="O15" i="2"/>
  <c r="O14" i="2"/>
  <c r="O13" i="2"/>
  <c r="O10" i="2"/>
  <c r="O9" i="2"/>
  <c r="O8" i="2"/>
  <c r="O7" i="2"/>
  <c r="O99" i="2" l="1"/>
  <c r="O98" i="2"/>
  <c r="O39" i="2"/>
  <c r="M39" i="2"/>
  <c r="O17" i="2"/>
  <c r="M17" i="2"/>
  <c r="O12" i="2"/>
  <c r="M12" i="2"/>
  <c r="O16" i="2"/>
  <c r="M16" i="2"/>
  <c r="O45" i="2"/>
  <c r="M45" i="2"/>
  <c r="O41" i="2"/>
  <c r="M41" i="2"/>
  <c r="O44" i="2"/>
  <c r="M44" i="2"/>
  <c r="O37" i="2"/>
  <c r="M37" i="2"/>
  <c r="N5" i="2"/>
  <c r="M69" i="2"/>
</calcChain>
</file>

<file path=xl/sharedStrings.xml><?xml version="1.0" encoding="utf-8"?>
<sst xmlns="http://schemas.openxmlformats.org/spreadsheetml/2006/main" count="1328" uniqueCount="804">
  <si>
    <t>ESPECTÁCULO</t>
  </si>
  <si>
    <t>FESTIVAL</t>
  </si>
  <si>
    <t>FECHA EVENTO</t>
  </si>
  <si>
    <t>FECHA CONTRATO</t>
  </si>
  <si>
    <t>PROCEDIMIENTO</t>
  </si>
  <si>
    <t>ADJUDICATARIO</t>
  </si>
  <si>
    <t>NIF</t>
  </si>
  <si>
    <t>VALOR ESTIMADO</t>
  </si>
  <si>
    <t>IGIC</t>
  </si>
  <si>
    <t>RETENCIÓN</t>
  </si>
  <si>
    <t>CU133/2021/CM</t>
  </si>
  <si>
    <t>Artistico: Timples y otras pequeñas guitarras del mundo</t>
  </si>
  <si>
    <t>EDIFICIO MILLER. CULTURA EN ACCION</t>
  </si>
  <si>
    <t>CONTRATO MENOR</t>
  </si>
  <si>
    <t>JEITO S.C.P.</t>
  </si>
  <si>
    <t>CU134/2021/CM</t>
  </si>
  <si>
    <t>CU135/2021/CM</t>
  </si>
  <si>
    <t>Artistico: Salvapantallas</t>
  </si>
  <si>
    <t>CAMINO VIEJO PRODUCCIONES SL</t>
  </si>
  <si>
    <t>CU136/2021/CM</t>
  </si>
  <si>
    <t>Artistico: Concierto en familia. Hermanos Thioune</t>
  </si>
  <si>
    <t>KHALY THIOUNE NGOM</t>
  </si>
  <si>
    <t>16820179A</t>
  </si>
  <si>
    <t>CU137/2021/CM</t>
  </si>
  <si>
    <t>Artistico: Mambo Copacabana. Toto Noriega</t>
  </si>
  <si>
    <t>CU138/2021/CM</t>
  </si>
  <si>
    <t>Artistico: Concierto en familia. Naby Zana Camara Trio</t>
  </si>
  <si>
    <t>ATIS (Asoc para la Transformación y la integración social)</t>
  </si>
  <si>
    <t>G06993992</t>
  </si>
  <si>
    <t>CU139/2021/CM</t>
  </si>
  <si>
    <t>Artistico: Vicky Dos Santos</t>
  </si>
  <si>
    <t>CARMEN DOLORES MONTERO HERNANDEZ</t>
  </si>
  <si>
    <t>CU140/2021/CM</t>
  </si>
  <si>
    <t>Artistico: Virginia Guantanamera</t>
  </si>
  <si>
    <t>DOMINGO MACIAS BENITEZ</t>
  </si>
  <si>
    <t>CU141/2021/CM</t>
  </si>
  <si>
    <t>CU143/2021/CM</t>
  </si>
  <si>
    <t>B76339878</t>
  </si>
  <si>
    <t>CU144/2021/CM</t>
  </si>
  <si>
    <t>MILLER</t>
  </si>
  <si>
    <t>45761472M</t>
  </si>
  <si>
    <t>CU145/2021/CM</t>
  </si>
  <si>
    <t>Artistico:MAGO MANU SHOW</t>
  </si>
  <si>
    <t>CU146/2021/CM</t>
  </si>
  <si>
    <t>CU147/2021/CM</t>
  </si>
  <si>
    <t>CU148/2021/CM</t>
  </si>
  <si>
    <t xml:space="preserve">Artistico: Clara Peya </t>
  </si>
  <si>
    <t>CU149/2021/CM</t>
  </si>
  <si>
    <t xml:space="preserve">Artistico: Elida  Almeida </t>
  </si>
  <si>
    <t>CU150/2021/CM</t>
  </si>
  <si>
    <t>Artistico:NOCHE DE POESIA</t>
  </si>
  <si>
    <t>RAUL MORAN ORTEGA</t>
  </si>
  <si>
    <t>CU151/2021/CM</t>
  </si>
  <si>
    <t>Artistico:Darío López</t>
  </si>
  <si>
    <t>CU153/2021/CM</t>
  </si>
  <si>
    <t>Artistica:  Ruta cultural guiada "Tras la huella de los británicos en Gran Canaria"</t>
  </si>
  <si>
    <t>FIESTAS FUNDACIONALES EDIFICIO MILLER</t>
  </si>
  <si>
    <t>05, 06/07/08/06/2021</t>
  </si>
  <si>
    <t>VERONICA GARCIA MELGAR</t>
  </si>
  <si>
    <t>42851685V</t>
  </si>
  <si>
    <t>CU154/2021/CM</t>
  </si>
  <si>
    <t>Elaboración del proyecto</t>
  </si>
  <si>
    <t>ASOCIACION ORQUESTA SINFONICA DE LAS PALMAS</t>
  </si>
  <si>
    <t>CU155/2021/CM</t>
  </si>
  <si>
    <t>Artistico: "Orquesta Sinfónica del Atlántico"</t>
  </si>
  <si>
    <t>ARTIFEX PROART SL</t>
  </si>
  <si>
    <t>CU157/2021/CM</t>
  </si>
  <si>
    <t>Artistico: MIGUEL NOGUERA</t>
  </si>
  <si>
    <t>CU158/2021/CM</t>
  </si>
  <si>
    <t>Artistico: SOFIA REI</t>
  </si>
  <si>
    <t>CU159/2021/CM</t>
  </si>
  <si>
    <t xml:space="preserve">Artistico: DELIA SANTANA Y JAVIER AUSERON </t>
  </si>
  <si>
    <t>ARDIEL RUIZ ZAYA</t>
  </si>
  <si>
    <t>CU160/2021/CM</t>
  </si>
  <si>
    <t>ARTISTICO: Juegos con cicuta</t>
  </si>
  <si>
    <t>JOSE CARLOS CAMPOS SUAREZ</t>
  </si>
  <si>
    <t>CU161/2021/CM</t>
  </si>
  <si>
    <t>ASOCIACION CULTURAL ORQUESTA SINFONIETTA DE CANARIAS</t>
  </si>
  <si>
    <t>CU/162/2021/CM</t>
  </si>
  <si>
    <t>ARTISTICO: Oda Tardes de Broadway</t>
  </si>
  <si>
    <t>FIESTAS FUNDACIONALES</t>
  </si>
  <si>
    <t>CU163/2021/CM</t>
  </si>
  <si>
    <t>4,5/08/2021</t>
  </si>
  <si>
    <t>CU164/2021/CM</t>
  </si>
  <si>
    <t>Artistico: Tributo a Marc Anthony</t>
  </si>
  <si>
    <t>CU165/2020/CM</t>
  </si>
  <si>
    <t>Artistico:Los Coquillos 30 Aniversario</t>
  </si>
  <si>
    <t xml:space="preserve">TEMUDAS </t>
  </si>
  <si>
    <t>Artístico: "Anansi, una historia real"</t>
  </si>
  <si>
    <t>PROFETAS PRODUCCIONES TEATRALES S.L.</t>
  </si>
  <si>
    <t>JOSE DANIEL PIRIS PEREDA</t>
  </si>
  <si>
    <t xml:space="preserve">LAPSO PRODUCCIONES SOCIEDAD COOPERATIVA ANDALUZA </t>
  </si>
  <si>
    <t>Artístico:Los viajes de Bowa(La Gata Japonesa)</t>
  </si>
  <si>
    <t>MARIA ELENA VIVES ESPEJO-SAAVEDRA</t>
  </si>
  <si>
    <t>03/04/09/2021</t>
  </si>
  <si>
    <t>EDUARDO TORRES GARCIA</t>
  </si>
  <si>
    <t>Artístico:De Paseo (Compàñia Claire Ducreux")</t>
  </si>
  <si>
    <t>BROTHERS PROJECTIONS SL</t>
  </si>
  <si>
    <t>Artístico:La Cirquesta (Compañía Entropias Imposibles)</t>
  </si>
  <si>
    <t>ANDREA FARAH GAETA</t>
  </si>
  <si>
    <t>Artístico: Sin Ojana(Compañía Chicharron)</t>
  </si>
  <si>
    <t>GERMAN JOSE LOPEZ GALVAN</t>
  </si>
  <si>
    <t>09/10/09/2021</t>
  </si>
  <si>
    <t>IRON SKULLS CO</t>
  </si>
  <si>
    <t>Artístico:La Buena vecindad(Compañía Delirium Teatro)</t>
  </si>
  <si>
    <t>Artístico:Marabunta</t>
  </si>
  <si>
    <t>07/08/09/2021</t>
  </si>
  <si>
    <t>CAL CALMA S.L.</t>
  </si>
  <si>
    <t>CU180/2021/CM</t>
  </si>
  <si>
    <t>Artistico: Espejismo (Compañía: El Espejo Negro)</t>
  </si>
  <si>
    <t>9 y 10/09/2021</t>
  </si>
  <si>
    <t>EL ESPEJO NEGRO ANGEL CALVENTE SL</t>
  </si>
  <si>
    <t>CU181/2021/CM</t>
  </si>
  <si>
    <t>Artistico: The Opera Locos (Compañía: Yllana)</t>
  </si>
  <si>
    <t>3 y 4/09/2021</t>
  </si>
  <si>
    <t>KLEMARK ESPECTACULOS TEATRALES SA</t>
  </si>
  <si>
    <t>A87755617</t>
  </si>
  <si>
    <t>CU182/2021/CM</t>
  </si>
  <si>
    <t>Artistico: Mr Blue Sky (Compañía: La Fam Teatre SL)</t>
  </si>
  <si>
    <t>7 y 8/09/2021</t>
  </si>
  <si>
    <t>LA FAM TEATRE SL</t>
  </si>
  <si>
    <t>CU183/2021/CM</t>
  </si>
  <si>
    <t>Artístico:Social Animal</t>
  </si>
  <si>
    <t>PROYECTO TITOYAYA S.L.</t>
  </si>
  <si>
    <t>CU184/2021/CM</t>
  </si>
  <si>
    <t>Artistico: Planeta Alegria</t>
  </si>
  <si>
    <t>CU185/2021/CM</t>
  </si>
  <si>
    <t>Artistico: Turistreando</t>
  </si>
  <si>
    <t>SANTIAGO UGALDE URIARTE</t>
  </si>
  <si>
    <t>CU186/2021/CM</t>
  </si>
  <si>
    <t>Artistico: La Rueda</t>
  </si>
  <si>
    <t>16 y 17 /09/2021</t>
  </si>
  <si>
    <t>PRODUCCIONES CHISGARABIS SL</t>
  </si>
  <si>
    <t>B86681418</t>
  </si>
  <si>
    <t>CU187/2021/CM</t>
  </si>
  <si>
    <t>Artistico: The Queen (Compañía Deracinemoa)</t>
  </si>
  <si>
    <t>10/11/09/2021</t>
  </si>
  <si>
    <t>X2969814P</t>
  </si>
  <si>
    <t>CU188/2021/CM</t>
  </si>
  <si>
    <t>Artistico:"Tarasca" Compañía Pieles</t>
  </si>
  <si>
    <t>LABORATORIO ESCENICO S.L.</t>
  </si>
  <si>
    <t>B76786581</t>
  </si>
  <si>
    <t>CU189/2021/CM</t>
  </si>
  <si>
    <t>Artistica: Orbita (compañía Zen del Sur)</t>
  </si>
  <si>
    <t>GESTION DE ACTUANTES SLU</t>
  </si>
  <si>
    <t>B93478196</t>
  </si>
  <si>
    <t>CU190/2021/CM</t>
  </si>
  <si>
    <t>ALBERT MONCUNILL FERRER</t>
  </si>
  <si>
    <t>46781432F</t>
  </si>
  <si>
    <t>CU191/2021/CM</t>
  </si>
  <si>
    <t>ISAAC DUBE TALLON</t>
  </si>
  <si>
    <t>29498384X</t>
  </si>
  <si>
    <t>CU192/2021/CM</t>
  </si>
  <si>
    <t>Artistico: El gran Final</t>
  </si>
  <si>
    <t>PAU PALAUS DURBAU</t>
  </si>
  <si>
    <t>47915318Q</t>
  </si>
  <si>
    <t>CU193/2021/CM</t>
  </si>
  <si>
    <t>Artistico: Express (Compañía: Faltan 7)</t>
  </si>
  <si>
    <t>ASOCIACION FALTAN 7</t>
  </si>
  <si>
    <t>CU194/2021/CM</t>
  </si>
  <si>
    <t>Artistico: Dolce Salato  (Compañía: Carpa Diem)</t>
  </si>
  <si>
    <t>CU195/2021/CM</t>
  </si>
  <si>
    <t>Artistico: Natura (Compañía: Paraules dÁire)</t>
  </si>
  <si>
    <t>CU196/2021/CM</t>
  </si>
  <si>
    <t>Artistico: Naufragos (Compañía: La Industrial Teatrera)</t>
  </si>
  <si>
    <t>COMPAÑÍA DE ESPECTACULO LA INDUSTRIAL TEATRERA SL</t>
  </si>
  <si>
    <t>B85572071</t>
  </si>
  <si>
    <t>CU197/2021/CM</t>
  </si>
  <si>
    <t>Artistico: Ohlimpiadas (Compañía: La Sincro)</t>
  </si>
  <si>
    <t>MONICA SUAREZ CASAL</t>
  </si>
  <si>
    <t>CU198/2021/CM</t>
  </si>
  <si>
    <t>Artistico: A Mano (Compañía: El Patio)</t>
  </si>
  <si>
    <t>16 y 17/08/2021</t>
  </si>
  <si>
    <t>J26525089</t>
  </si>
  <si>
    <t>CU199/2021/CM</t>
  </si>
  <si>
    <t>ELENA CARRASCAL SLU</t>
  </si>
  <si>
    <t>CU200/2021/CM</t>
  </si>
  <si>
    <t>Artistico: Vida (Compañía: Javier Aranda)</t>
  </si>
  <si>
    <t>JAVIER ARANDA GRACIA</t>
  </si>
  <si>
    <t>73078704E</t>
  </si>
  <si>
    <t>CU201/2021/CM</t>
  </si>
  <si>
    <t>Artistico: Ad Libitum (Compañía: 2RC Teatro)</t>
  </si>
  <si>
    <t>RAFAEL RODRIGUEZ 2RC TEATRO, S.L.</t>
  </si>
  <si>
    <t>B76362490</t>
  </si>
  <si>
    <t>CU202/2021/CM</t>
  </si>
  <si>
    <t>78519093Z</t>
  </si>
  <si>
    <t>CU204/2021/CM</t>
  </si>
  <si>
    <t>Artistico: Rojo Estandar (Compañía: La nórdika)</t>
  </si>
  <si>
    <t>LANORDIKA SC</t>
  </si>
  <si>
    <t>CU205/2021/CM</t>
  </si>
  <si>
    <t>Artistico: M.A.R. (Compañía: Andrea Diaz Reboredo)</t>
  </si>
  <si>
    <t xml:space="preserve">ANDREA DIAZ REBOREDO </t>
  </si>
  <si>
    <t>53731894F</t>
  </si>
  <si>
    <t>CU206/2021/CM</t>
  </si>
  <si>
    <t>Artistico: Deja Vu (Compañía: Manuel Alcantara)</t>
  </si>
  <si>
    <t>MANUEL ALCÁNTARA PÁRRAGA</t>
  </si>
  <si>
    <t>38102489E</t>
  </si>
  <si>
    <t>CU207/2021/CM</t>
  </si>
  <si>
    <t>Artistico: El Cascanueces (Compañía: AM Artes Escénicas)</t>
  </si>
  <si>
    <t>ALBANO MARRERO MATOS</t>
  </si>
  <si>
    <t>45767005H</t>
  </si>
  <si>
    <t>CU211/2021/CM</t>
  </si>
  <si>
    <t>Artistico: Concierto entre Contenedores  ( Orquesta Filarmónica de Gran Canaria)</t>
  </si>
  <si>
    <t>CONVENIO DE COOPERACION</t>
  </si>
  <si>
    <t>CU212/2021/CM</t>
  </si>
  <si>
    <t>CU214/2021/CM</t>
  </si>
  <si>
    <t>Artistico: Fabula del Topo, el murciélago, y la musaraña</t>
  </si>
  <si>
    <t>CU220/2021/CM</t>
  </si>
  <si>
    <t>Artistico: Ladama</t>
  </si>
  <si>
    <t>MUSICA EN EL PARQUE</t>
  </si>
  <si>
    <t>B35481837</t>
  </si>
  <si>
    <t>CM/65/2021/TURISMO</t>
  </si>
  <si>
    <t>CM/66/2021/TURISMO</t>
  </si>
  <si>
    <t>CM/67/2021/TURISMO</t>
  </si>
  <si>
    <t>CM/68/2021/TURISMO</t>
  </si>
  <si>
    <t>CM/69/2021/TURISMO</t>
  </si>
  <si>
    <t>CM/70/2021/TURISMO</t>
  </si>
  <si>
    <t>CM/71/2021/TURISMO</t>
  </si>
  <si>
    <t>CM/72/2021/TURISMO</t>
  </si>
  <si>
    <t>CM/73/2021/TURISMO</t>
  </si>
  <si>
    <t>CM/74/2021/TURISMO</t>
  </si>
  <si>
    <t>CM/75/2021/TURISMO</t>
  </si>
  <si>
    <t>CM/76/2021/TURISMO</t>
  </si>
  <si>
    <t>CM/77/2021/TURISMO</t>
  </si>
  <si>
    <t>CM/78/2021/TURISMO</t>
  </si>
  <si>
    <t>DISEÑOS GRÁFICOS</t>
  </si>
  <si>
    <t>SUMINISTRO DE 5 GARRAFAS DE 5 LITROS DE SOLUCIÓN HIGIENIZANTE CON ALOE</t>
  </si>
  <si>
    <t>ACTUALIZACIÓN DE LOS AAFF DE LA IMAGEN DEL EVENTO "ESTACIÓN LPA" EDICIÓN SEPTIEMBRE</t>
  </si>
  <si>
    <t>ACCIÓN PARA LA PROMOCIÓN Y DINAMIZACIÓN DE LA RESTAURACIÓN DE LA CIUDAD DE LAS PALMAS DE GRAN CANARIA</t>
  </si>
  <si>
    <t xml:space="preserve">CAMPAÑA PROMOCIÓN EN EL MERCADO FRANCÉS CON PETIT FUTÉ </t>
  </si>
  <si>
    <t>GRABACIÓN IMÁGENES Y POSTERIOR EDICIÓN DE VÍDEO DEL EVENTO ESTACIÓN LAS PALMAS DE GRAN CANARIA EDICIÓN SEPTIEMBRE 2021</t>
  </si>
  <si>
    <t>CONTRATO DE SERVICIO</t>
  </si>
  <si>
    <t>CONTRATO DE SUMINISTRO</t>
  </si>
  <si>
    <t>CONTRATO SERVICIO</t>
  </si>
  <si>
    <t>CONTRATO SERVICIO DE ALQUILER</t>
  </si>
  <si>
    <t>AGOSTO Y SEPTIEMBRE 2021</t>
  </si>
  <si>
    <t>AGOSTO 2021</t>
  </si>
  <si>
    <t>23 DE SEPTIEMBRE DE 2021</t>
  </si>
  <si>
    <t>25 Y 26 DE SEPTIEMBRE DE 2021</t>
  </si>
  <si>
    <t>DEL 23 AL 26 DE SEPTIEMBRE DE 2021</t>
  </si>
  <si>
    <t>24 DE SEPTIEMBRE DE 2021</t>
  </si>
  <si>
    <t>26 DE SEPTIEMBRE DE 2021</t>
  </si>
  <si>
    <t>23 AL 26 DE SEPTIEMBRE DE 2021</t>
  </si>
  <si>
    <t>DE 01 OCTUBRE AL 31 DICIEMBRE DE 2021</t>
  </si>
  <si>
    <t>JUAN CARLOS TAVÍO RODRÍGUEZ</t>
  </si>
  <si>
    <t>43765930N</t>
  </si>
  <si>
    <t>PDR CANARIAS, S.L.</t>
  </si>
  <si>
    <t>B35119742</t>
  </si>
  <si>
    <t>SUSANA LANG-LENTON VILLALOBOS</t>
  </si>
  <si>
    <t>78504395J</t>
  </si>
  <si>
    <t>VERÓNICA GARCÍA MELGAR</t>
  </si>
  <si>
    <t>RADICAL BARTENDING SCHOOL, S.L.</t>
  </si>
  <si>
    <t>B35758952</t>
  </si>
  <si>
    <t>AUDIOVISUALES CANARIAS, S.L.U.</t>
  </si>
  <si>
    <t>B35507276</t>
  </si>
  <si>
    <t>SALITRE SPORT S.C.P.</t>
  </si>
  <si>
    <t>J76145507</t>
  </si>
  <si>
    <t>AUTOBUSES SÁNCHEZ, S.L.U.</t>
  </si>
  <si>
    <t>ESB35363399</t>
  </si>
  <si>
    <t>LA GRANUJA PRODUCCIONES, S.L.</t>
  </si>
  <si>
    <t>B42732073</t>
  </si>
  <si>
    <t>SILVIA PONCE DÍAZ-REIXA</t>
  </si>
  <si>
    <t>42879303N</t>
  </si>
  <si>
    <t>JUAN ALFREDO GONZÁLEZ QUINTANA</t>
  </si>
  <si>
    <t>44305327J</t>
  </si>
  <si>
    <t>QUÉ BUENO CANARIAS, S.L.</t>
  </si>
  <si>
    <t>B76520345</t>
  </si>
  <si>
    <t xml:space="preserve">LES NOUVELLES EDITIONS DE L'UNIVERSITÉ </t>
  </si>
  <si>
    <t>309 769 966 0032</t>
  </si>
  <si>
    <t>GINO MACCANTI PESCADOR</t>
  </si>
  <si>
    <t>44710392W</t>
  </si>
  <si>
    <t>CM/38/2021/TURISMO</t>
  </si>
  <si>
    <t>CM/39/2021/TURISMO</t>
  </si>
  <si>
    <t>CM/40/2021/TURISMO</t>
  </si>
  <si>
    <t>CM/42/2021/TURISMO</t>
  </si>
  <si>
    <t>CM/43/2021/TURISMO</t>
  </si>
  <si>
    <t>CM/44/2021/TURISMO</t>
  </si>
  <si>
    <t>CM/45/2021/TURISMO</t>
  </si>
  <si>
    <t>CM/46/2021/TURISMO</t>
  </si>
  <si>
    <t>CM/47/2021/TURISMO</t>
  </si>
  <si>
    <t>CM/48/2021/TURISMO</t>
  </si>
  <si>
    <t>CM/49/2021/TURISMO</t>
  </si>
  <si>
    <t>CM/50/2021/TURISMO</t>
  </si>
  <si>
    <t>CM/51/2021/TURISMO</t>
  </si>
  <si>
    <t>CM/52/2021/TURISMO</t>
  </si>
  <si>
    <t>CM/53/2021/TURISMO</t>
  </si>
  <si>
    <t>CM/54/2021/TURISMO</t>
  </si>
  <si>
    <t>CM/55/2021/TURISMO</t>
  </si>
  <si>
    <t>CM/56/2021/TURISMO</t>
  </si>
  <si>
    <t>CM/57/2021/TURISMO</t>
  </si>
  <si>
    <t>CM/58/2021/TURISMO</t>
  </si>
  <si>
    <t>CM/59/2021/TURISMO</t>
  </si>
  <si>
    <t>CM/60/2021/TURISMO</t>
  </si>
  <si>
    <t>CM/61/2021/TURISMO</t>
  </si>
  <si>
    <t>CLASE DE YOGA PRIVADA PARA DOS PERSONAS</t>
  </si>
  <si>
    <t>PRODUCCIÓN, GRABACIÓN Y MONTAJE DE CUÑAS PARA CAMPAÑA REGIONAL (LPA ESTACIÓN) Y NACIONAL</t>
  </si>
  <si>
    <t>CAMPAÑA DE VERANO MENCIONES Y CUÑAS EN KISS FM</t>
  </si>
  <si>
    <t>REALIZACIÓN DEL PROGRAMA "LA MAÑANA EN CANARIAS", CUÑAS, MENCIONES Y ENTREVISTAS</t>
  </si>
  <si>
    <t>BANNER DE 960X120px EN TRIBUNADECANARIAS.ES</t>
  </si>
  <si>
    <t>BANNER DE 300X600px EN PERIÓDICO EL DÍA</t>
  </si>
  <si>
    <t>ACCIONES PARA PROMOCIONAR LAS PALMAS DE GRAN CANARIA EN PENÍNSULA</t>
  </si>
  <si>
    <t>PRODUCCIÓN DE PUBLICIDAD</t>
  </si>
  <si>
    <t>CONTRATO MENOR DE PUBLICIDAD</t>
  </si>
  <si>
    <t>CONTRATO DE PATROCINIO</t>
  </si>
  <si>
    <t>CONTRATO DE SERVICIO DE GESTIÓN</t>
  </si>
  <si>
    <t>CONTRATO DE SERVICIO VISITA GUIADA</t>
  </si>
  <si>
    <t>5 DE JULIO DE 2021</t>
  </si>
  <si>
    <t>6 DE JULIO DE 2021</t>
  </si>
  <si>
    <t>DE JULIO A SEPTIEMBRE</t>
  </si>
  <si>
    <t>DEL 9 AL 24 DE JULIO DE 2021</t>
  </si>
  <si>
    <t>DEL 9 AL 23 DE JULIO DE 2021</t>
  </si>
  <si>
    <t>AGOSTO y SEPTIEMBRE 2021</t>
  </si>
  <si>
    <t>25 DE SEPTIEMBRE DE 2021</t>
  </si>
  <si>
    <t>DEL 23 AL 26 DE SEPTIEMBRE DE 2022</t>
  </si>
  <si>
    <t>24 Y 25 DE SEPTIEMBRE DE 2021</t>
  </si>
  <si>
    <t>23 Y 25 DE SEPTIEMBRE DE 2021</t>
  </si>
  <si>
    <t>MOJOSURF S.L.</t>
  </si>
  <si>
    <t>JORGE RODRÍGUEZ ÁLAMO</t>
  </si>
  <si>
    <t>RADIO KISS, S.A.</t>
  </si>
  <si>
    <t>RADIO POPULAR, S.A.</t>
  </si>
  <si>
    <t>GRUPO DE COMUNICACIÓN TDC S.L.</t>
  </si>
  <si>
    <t>EDITORIAL LEONCIO RODRÍGUEZ S.A.</t>
  </si>
  <si>
    <t>FEDERACIÓN DE VELA LATINA CANARIA DE BOTES</t>
  </si>
  <si>
    <t>COLECTIVO PALERMO, S.L.</t>
  </si>
  <si>
    <t>UTE CIA HISPALENSE DE TRANVÍAS, S.L.</t>
  </si>
  <si>
    <t>JOSÉ MARÍA SUÁREZ MARTÍNEZ</t>
  </si>
  <si>
    <t>MARÍA F. LEZCANO MENDOZA</t>
  </si>
  <si>
    <t>MARÍA TERESA ASENSIO ELVIRA</t>
  </si>
  <si>
    <t>OCEAN SIDE TRAVEL, S.L.</t>
  </si>
  <si>
    <t>CONCEPCIÓN B. BENÍTEZ RIVERO</t>
  </si>
  <si>
    <t>AIDA ARTILES CARDEÑOSA</t>
  </si>
  <si>
    <t>ALEJANDRO LEÓN DUMPIÉRREZ</t>
  </si>
  <si>
    <t>NGARO GAMES. LA CASA DE LOS ENIGMAS, S.L.</t>
  </si>
  <si>
    <t>ACTURA, ARTE Y COMUNICACIÓN, S.L.</t>
  </si>
  <si>
    <t>ASOCIACIÓN CULTURAL "PROYECTO JUGLAR"</t>
  </si>
  <si>
    <t>JAVIER FRENICHE MARRERO</t>
  </si>
  <si>
    <t>B76144518</t>
  </si>
  <si>
    <t>42204689B</t>
  </si>
  <si>
    <t>A84932755</t>
  </si>
  <si>
    <t>A28281368</t>
  </si>
  <si>
    <t>B05438213</t>
  </si>
  <si>
    <t>A38017844</t>
  </si>
  <si>
    <t>G35254036</t>
  </si>
  <si>
    <t>B76319565</t>
  </si>
  <si>
    <t>U35956440</t>
  </si>
  <si>
    <t>44719437P</t>
  </si>
  <si>
    <t>44310368 V</t>
  </si>
  <si>
    <t>16609693J</t>
  </si>
  <si>
    <t>B35917665</t>
  </si>
  <si>
    <t>44309656H</t>
  </si>
  <si>
    <t>52851703A</t>
  </si>
  <si>
    <t>44733262X</t>
  </si>
  <si>
    <t>78505630Y</t>
  </si>
  <si>
    <t>B76298694</t>
  </si>
  <si>
    <t>G35816537</t>
  </si>
  <si>
    <t>78517300S</t>
  </si>
  <si>
    <t>AL PATIO  PALACETE QUEGLES</t>
  </si>
  <si>
    <t>Nº EXPEDIENTE</t>
  </si>
  <si>
    <t>J76007970</t>
  </si>
  <si>
    <t>Artistico: Al Patio Cuentos al aire. Laura Bosa y Cristina Montesdeoca</t>
  </si>
  <si>
    <t>ACTURA  ARTE Y COMUNICACIÓN S.L.</t>
  </si>
  <si>
    <t>B35803683</t>
  </si>
  <si>
    <t>B76219310</t>
  </si>
  <si>
    <t>78543284D</t>
  </si>
  <si>
    <t>43647585W</t>
  </si>
  <si>
    <t>45778282W</t>
  </si>
  <si>
    <t>G35560499</t>
  </si>
  <si>
    <t>B76305804</t>
  </si>
  <si>
    <t>G76720648</t>
  </si>
  <si>
    <t>Y0131716D</t>
  </si>
  <si>
    <t>B35496611</t>
  </si>
  <si>
    <t>20196334B</t>
  </si>
  <si>
    <t>F91759167</t>
  </si>
  <si>
    <t>47034731F</t>
  </si>
  <si>
    <t>50977615R</t>
  </si>
  <si>
    <t>B62138144</t>
  </si>
  <si>
    <t>44801514K</t>
  </si>
  <si>
    <t>G66210634</t>
  </si>
  <si>
    <t>B38810925</t>
  </si>
  <si>
    <t>B67413690</t>
  </si>
  <si>
    <t>B93014702</t>
  </si>
  <si>
    <t>B98136088</t>
  </si>
  <si>
    <t>G88464599</t>
  </si>
  <si>
    <t>45860587J</t>
  </si>
  <si>
    <t>B91791582</t>
  </si>
  <si>
    <t>J02979573</t>
  </si>
  <si>
    <t>G35486059</t>
  </si>
  <si>
    <t>AL PATIO:  PALACETE QUEGLES</t>
  </si>
  <si>
    <t>15 y 16/07/2021</t>
  </si>
  <si>
    <t>NESRA 15 S.L.</t>
  </si>
  <si>
    <t>Artistico: Gran Canaria Big Band con Esther Alfonso</t>
  </si>
  <si>
    <t>Artistico:CLAKETA SHOW</t>
  </si>
  <si>
    <t xml:space="preserve">Artistico: IMPRO CANARIAS 3,2,1 </t>
  </si>
  <si>
    <t xml:space="preserve">Artistico:LA MAGIA DE LA MUSICA DE DISNEY </t>
  </si>
  <si>
    <t>PUERTOS SONOROS: MILLER</t>
  </si>
  <si>
    <t>EDIFICIO MILLER. CULTURA EN ACCION. CICLO QUIEN RIE EL PRIMERO</t>
  </si>
  <si>
    <t>Patrocinio: Coproducción discográfica Mexico Sinfónico</t>
  </si>
  <si>
    <t>Patrocinio: FESTIVAL MUSICA RELIGIOSA</t>
  </si>
  <si>
    <t>Durante los meses de Agosto y Septiembre 2021</t>
  </si>
  <si>
    <t>CU213/2021/CM</t>
  </si>
  <si>
    <t>Artistico:Cesar  Strawberry Ciclo palabra  de rock</t>
  </si>
  <si>
    <t>13766394c</t>
  </si>
  <si>
    <t xml:space="preserve">JUAN MIGUEL SALAN HERRERO </t>
  </si>
  <si>
    <t xml:space="preserve">Artistico: Irene Drive CICLO CANARIAS URBANA </t>
  </si>
  <si>
    <t>MILLER: ES JUEVES ES TEATRO</t>
  </si>
  <si>
    <t>DELIRIUM TEATRO S.L.</t>
  </si>
  <si>
    <t>CU 231/2021/CM</t>
  </si>
  <si>
    <t>Artistico: Ciclo al Patio.La nuiña Monzónica y Chincheta</t>
  </si>
  <si>
    <t>PALACETE QUEGLES</t>
  </si>
  <si>
    <t>DEL 23 AL 25  DE SEPTIEMBRE DE 2021</t>
  </si>
  <si>
    <t>RAFAEL ALBERTO MOLINA GONZALEZ</t>
  </si>
  <si>
    <t>Artístico: SHOJO</t>
  </si>
  <si>
    <t>MEYLING AIZA BISOGNO EP HERVET</t>
  </si>
  <si>
    <t>Artístico : Mas allá de las palabras</t>
  </si>
  <si>
    <t>Artístico: Creatura</t>
  </si>
  <si>
    <t>Artístico:FINALE (Asociación al Revés)</t>
  </si>
  <si>
    <t>45741800K</t>
  </si>
  <si>
    <t>Artístico:Sinestesia y Kintsugi</t>
  </si>
  <si>
    <t>B12400305</t>
  </si>
  <si>
    <t xml:space="preserve"> PRODUCCIONES ESCENICAS CLAPSO S.L.</t>
  </si>
  <si>
    <t>FLORENCE STHEPAHNIE PIERRETE VAUGEOIS</t>
  </si>
  <si>
    <t>Artistico: Distans(compañía Vol E TEMPS</t>
  </si>
  <si>
    <t>16 y 17/09/2021</t>
  </si>
  <si>
    <t xml:space="preserve">Artístico:Tea Time </t>
  </si>
  <si>
    <t>09 y 10/09/2021</t>
  </si>
  <si>
    <t>EL PATIO TEATRO S.C.</t>
  </si>
  <si>
    <t>Artistico: La Maldicion de los hombres Malboro (Compañía: Isabel Vazquez y Elena Carrascal)</t>
  </si>
  <si>
    <t>4 y 5 /09/2021</t>
  </si>
  <si>
    <t>Artistico:Un perro llamado Baudelaire (Compañía: Bypass Teatro)</t>
  </si>
  <si>
    <t>FUNDACION CANARIA ORQUESTA FILARMONICA DE GRAN CANARIA</t>
  </si>
  <si>
    <t>CM/79/2021/TURISMO</t>
  </si>
  <si>
    <t>SERVICIO DE FOTOGRAFIA PARA ESTACION DE LAS PALMAS DE GRAN CANARIA</t>
  </si>
  <si>
    <t>ANTONIO HERNANDEZ SANTANA</t>
  </si>
  <si>
    <t>43653901Q</t>
  </si>
  <si>
    <t>CM/80/2021/TURISMO</t>
  </si>
  <si>
    <t>YAIZA SOCORRO SANTANA</t>
  </si>
  <si>
    <t>54080217H</t>
  </si>
  <si>
    <t>SABRINA CEBALLOS SANCHEZ</t>
  </si>
  <si>
    <t>44710330D</t>
  </si>
  <si>
    <t xml:space="preserve">CONTRATO DE SERVICIO DE FOTOGRAFIA </t>
  </si>
  <si>
    <t xml:space="preserve">CONTRATO SERVICIO </t>
  </si>
  <si>
    <t>CM/81/2021/TURISMO</t>
  </si>
  <si>
    <t xml:space="preserve">IMPORTE DE ADJUDICACION CON IGIC  </t>
  </si>
  <si>
    <t>PARQUE DORAMAS (MUSICA EN EL PARQUE)</t>
  </si>
  <si>
    <t>CU166/2021/CM</t>
  </si>
  <si>
    <t>CU167/2021/CM</t>
  </si>
  <si>
    <t>CU169/2021/CM</t>
  </si>
  <si>
    <t>CU171/2021/CM</t>
  </si>
  <si>
    <t>CU172/2021/CM</t>
  </si>
  <si>
    <t>CU174/2021/CM</t>
  </si>
  <si>
    <t>CU170/2021/CM</t>
  </si>
  <si>
    <t>CU175/2021/CM</t>
  </si>
  <si>
    <t>CU176/2021/CM</t>
  </si>
  <si>
    <t>CU177/2021/CM</t>
  </si>
  <si>
    <t>CU178/2021/CM</t>
  </si>
  <si>
    <t>CU179/2021/CM</t>
  </si>
  <si>
    <t>24406213Q</t>
  </si>
  <si>
    <t>CU219/2021/CM</t>
  </si>
  <si>
    <t>Artístico:Big Band Festival 2001</t>
  </si>
  <si>
    <t>BERTA HIDALGO DEL ARROYO</t>
  </si>
  <si>
    <t>09320072N</t>
  </si>
  <si>
    <t>B35363399</t>
  </si>
  <si>
    <t>CU286/2021/CM</t>
  </si>
  <si>
    <t>Patrocinio: Mojo Club Festival</t>
  </si>
  <si>
    <t>24,25 y 26 /9/2021</t>
  </si>
  <si>
    <t>PLAY-IN PRODUCCIONES S.L.</t>
  </si>
  <si>
    <t>B05448923</t>
  </si>
  <si>
    <t>Artistico: SARA CORREIRA</t>
  </si>
  <si>
    <r>
      <rPr>
        <b/>
        <sz val="11"/>
        <rFont val="Calibri"/>
        <family val="2"/>
      </rPr>
      <t xml:space="preserve">ESTACIÓN LPA - </t>
    </r>
    <r>
      <rPr>
        <sz val="11"/>
        <rFont val="Calibri"/>
        <family val="2"/>
      </rPr>
      <t xml:space="preserve">VISITA GUIADA GUAGUA TURÍSTICA </t>
    </r>
  </si>
  <si>
    <r>
      <rPr>
        <b/>
        <sz val="11"/>
        <rFont val="Calibri"/>
        <family val="2"/>
      </rPr>
      <t>ESTACIÓN LPA -</t>
    </r>
    <r>
      <rPr>
        <sz val="11"/>
        <rFont val="Calibri"/>
        <family val="2"/>
      </rPr>
      <t xml:space="preserve"> GUÍA DE TURISMO PARA RUTA THE ROOF BIKE TOUR</t>
    </r>
  </si>
  <si>
    <r>
      <rPr>
        <b/>
        <sz val="11"/>
        <rFont val="Calibri"/>
        <family val="2"/>
      </rPr>
      <t xml:space="preserve">ESTACIÓN LPA - </t>
    </r>
    <r>
      <rPr>
        <sz val="11"/>
        <rFont val="Calibri"/>
        <family val="2"/>
      </rPr>
      <t>SERVICIO DE GUÍA TURÍSTICO VISITA AL PUERTO Y SENDERISMO GUIADO EN EL CONFITAL</t>
    </r>
  </si>
  <si>
    <r>
      <rPr>
        <b/>
        <sz val="11"/>
        <rFont val="Calibri"/>
        <family val="2"/>
      </rPr>
      <t xml:space="preserve">ESTACIÓN LPA - </t>
    </r>
    <r>
      <rPr>
        <sz val="11"/>
        <rFont val="Calibri"/>
        <family val="2"/>
      </rPr>
      <t>ACTIVIDAD DE SNORKELING LAS CANTERAS</t>
    </r>
  </si>
  <si>
    <r>
      <rPr>
        <b/>
        <sz val="11"/>
        <rFont val="Calibri"/>
        <family val="2"/>
      </rPr>
      <t xml:space="preserve">ESTACIÓN LPA - </t>
    </r>
    <r>
      <rPr>
        <sz val="11"/>
        <rFont val="Calibri"/>
        <family val="2"/>
      </rPr>
      <t>SERVICIO DE ALQUILER DE AUTOBÚS</t>
    </r>
  </si>
  <si>
    <r>
      <rPr>
        <b/>
        <sz val="11"/>
        <rFont val="Calibri"/>
        <family val="2"/>
      </rPr>
      <t xml:space="preserve">ESTACIÓN LPA - </t>
    </r>
    <r>
      <rPr>
        <sz val="11"/>
        <rFont val="Calibri"/>
        <family val="2"/>
      </rPr>
      <t>CURSO DE INICIACIÓN AL SURF</t>
    </r>
  </si>
  <si>
    <r>
      <rPr>
        <b/>
        <sz val="11"/>
        <rFont val="Calibri"/>
        <family val="2"/>
      </rPr>
      <t xml:space="preserve">ESTACIÓN LPA - </t>
    </r>
    <r>
      <rPr>
        <sz val="11"/>
        <rFont val="Calibri"/>
        <family val="2"/>
      </rPr>
      <t xml:space="preserve">TALLER FLORAL </t>
    </r>
  </si>
  <si>
    <r>
      <rPr>
        <b/>
        <sz val="11"/>
        <rFont val="Calibri"/>
        <family val="2"/>
      </rPr>
      <t xml:space="preserve">ESTACIÓN LPA - </t>
    </r>
    <r>
      <rPr>
        <sz val="11"/>
        <rFont val="Calibri"/>
        <family val="2"/>
      </rPr>
      <t xml:space="preserve">CLASE DE YOGA  </t>
    </r>
  </si>
  <si>
    <r>
      <rPr>
        <b/>
        <sz val="11"/>
        <rFont val="Calibri"/>
        <family val="2"/>
      </rPr>
      <t xml:space="preserve">ESTACIÓN LPA - </t>
    </r>
    <r>
      <rPr>
        <sz val="11"/>
        <rFont val="Calibri"/>
        <family val="2"/>
      </rPr>
      <t>SERVICIO DE ENTRENAMIENTO EN GRUPO</t>
    </r>
  </si>
  <si>
    <r>
      <rPr>
        <b/>
        <sz val="11"/>
        <rFont val="Calibri"/>
        <family val="2"/>
      </rPr>
      <t xml:space="preserve">ESTACIÓN LPA - </t>
    </r>
    <r>
      <rPr>
        <sz val="11"/>
        <rFont val="Calibri"/>
        <family val="2"/>
      </rPr>
      <t>ACTUACIÓN FOLCLORE FUSIÓN EN HOTEL SILKEN SAAJ</t>
    </r>
  </si>
  <si>
    <r>
      <rPr>
        <b/>
        <sz val="11"/>
        <rFont val="Calibri"/>
        <family val="2"/>
      </rPr>
      <t>ESTACIÓN LPA -</t>
    </r>
    <r>
      <rPr>
        <sz val="11"/>
        <rFont val="Calibri"/>
        <family val="2"/>
      </rPr>
      <t xml:space="preserve"> SESIÓN DE DJ EN EL HOTEL SILKEN SAAJ</t>
    </r>
  </si>
  <si>
    <r>
      <rPr>
        <b/>
        <sz val="11"/>
        <rFont val="Calibri"/>
        <family val="2"/>
      </rPr>
      <t xml:space="preserve">ESTACIÓN LPA - </t>
    </r>
    <r>
      <rPr>
        <sz val="11"/>
        <rFont val="Calibri"/>
        <family val="2"/>
        <scheme val="minor"/>
      </rPr>
      <t>TALLER COCINA JAPONESA</t>
    </r>
  </si>
  <si>
    <r>
      <rPr>
        <b/>
        <sz val="11"/>
        <rFont val="Calibri"/>
        <family val="2"/>
      </rPr>
      <t xml:space="preserve">ESTACIÓN LPA </t>
    </r>
    <r>
      <rPr>
        <sz val="11"/>
        <rFont val="Calibri"/>
        <family val="2"/>
        <scheme val="minor"/>
      </rPr>
      <t>- TALLER DE COCTELERÍA DE HOLLYWOOD</t>
    </r>
  </si>
  <si>
    <r>
      <rPr>
        <b/>
        <sz val="11"/>
        <rFont val="Calibri"/>
        <family val="2"/>
      </rPr>
      <t xml:space="preserve">ESTACIÓN LPA - </t>
    </r>
    <r>
      <rPr>
        <sz val="11"/>
        <rFont val="Calibri"/>
        <family val="2"/>
        <scheme val="minor"/>
      </rPr>
      <t>AUDIOGUÍAS AUDIOVISUALES</t>
    </r>
  </si>
  <si>
    <r>
      <rPr>
        <b/>
        <sz val="11"/>
        <rFont val="Calibri"/>
        <family val="2"/>
      </rPr>
      <t xml:space="preserve">ESTACIÓN LPA </t>
    </r>
    <r>
      <rPr>
        <sz val="11"/>
        <rFont val="Calibri"/>
        <family val="2"/>
        <scheme val="minor"/>
      </rPr>
      <t>- TOUR EN KAYAK AL ATARDECER EN LAS CANTERAS</t>
    </r>
  </si>
  <si>
    <r>
      <rPr>
        <b/>
        <sz val="11"/>
        <rFont val="Calibri"/>
        <family val="2"/>
      </rPr>
      <t xml:space="preserve">ESTACIÓN LPA </t>
    </r>
    <r>
      <rPr>
        <sz val="11"/>
        <rFont val="Calibri"/>
        <family val="2"/>
        <scheme val="minor"/>
      </rPr>
      <t>- SERVICIO DE TRASLADO GRUPO DESDE LAS PALMAS DE GC A SANTA BRÍGIDA</t>
    </r>
  </si>
  <si>
    <r>
      <rPr>
        <b/>
        <sz val="11"/>
        <rFont val="Calibri"/>
        <family val="2"/>
      </rPr>
      <t xml:space="preserve">ESTACIÓN LPA </t>
    </r>
    <r>
      <rPr>
        <sz val="11"/>
        <rFont val="Calibri"/>
        <family val="2"/>
        <scheme val="minor"/>
      </rPr>
      <t>- TALLER DE COMETAS RECICLADAS Y JUGUETES DE VIENTO</t>
    </r>
  </si>
  <si>
    <r>
      <rPr>
        <b/>
        <sz val="11"/>
        <rFont val="Calibri"/>
        <family val="2"/>
      </rPr>
      <t xml:space="preserve">ESTACIÓN LPA - </t>
    </r>
    <r>
      <rPr>
        <sz val="11"/>
        <rFont val="Calibri"/>
        <family val="2"/>
        <scheme val="minor"/>
      </rPr>
      <t>JORNADAS DE MINDFULNESS</t>
    </r>
  </si>
  <si>
    <t>CU215/2021/CM</t>
  </si>
  <si>
    <t>Artistico: MUSICANDO.Timple y Bohemia</t>
  </si>
  <si>
    <t>MUSICANDO. CULTURA EN ACCION</t>
  </si>
  <si>
    <t>CAMINO VIEJO S.L.</t>
  </si>
  <si>
    <t>CU221/2021/CM</t>
  </si>
  <si>
    <t>Artistico: Mexico Sinfónico (Orquesta sinfónica de Las Palmas)</t>
  </si>
  <si>
    <t>CU223/2021/CM</t>
  </si>
  <si>
    <t>Artistico: Varios</t>
  </si>
  <si>
    <t>ENCUENTROS CON AFRICA (PALACETE QUEGLES)</t>
  </si>
  <si>
    <t>DURACION 8 DÍAS</t>
  </si>
  <si>
    <t>JUAN JOSE ARMAS SL</t>
  </si>
  <si>
    <t>B35492727</t>
  </si>
  <si>
    <t>CU224/2021/CM</t>
  </si>
  <si>
    <t>Artistico: Lucia de Carvalho</t>
  </si>
  <si>
    <t>NESRA15 S.L.</t>
  </si>
  <si>
    <t>CU227/2021/CM</t>
  </si>
  <si>
    <t>Artistico: Cantador</t>
  </si>
  <si>
    <t>ACTURA ARTE Y COMUNICACION S.L.</t>
  </si>
  <si>
    <t>CU228/2021/CM</t>
  </si>
  <si>
    <t>PATROCINIO :La Boba para los otros</t>
  </si>
  <si>
    <t>TEATRO PEREZ GALDOS</t>
  </si>
  <si>
    <t>8 y 9/10/2021</t>
  </si>
  <si>
    <t>RAFAEL RODRIGUEZ 2RC TEATRO S.L.</t>
  </si>
  <si>
    <t>CU229/2021/CM</t>
  </si>
  <si>
    <t>Artistico: Banda Sinfonica. Fiestas de la Naval 2021</t>
  </si>
  <si>
    <t>Fiestas de la Naval 2021</t>
  </si>
  <si>
    <t>PRODUCCIONES ESCENICAS CLAPSO S.L.</t>
  </si>
  <si>
    <t>CU230/2021/CM</t>
  </si>
  <si>
    <t>Artistico: Direccion Artística Banda Sinfónica</t>
  </si>
  <si>
    <t>Un año</t>
  </si>
  <si>
    <t>CU232/2021/CM</t>
  </si>
  <si>
    <t>Artistico: Todo el cielo</t>
  </si>
  <si>
    <t>ES JUEVES ES TEATRO</t>
  </si>
  <si>
    <t>ALJIBE CREACIONES SL</t>
  </si>
  <si>
    <t>B35917715</t>
  </si>
  <si>
    <t>CU234/2021/CM</t>
  </si>
  <si>
    <t>Artistico: Yo amo a Shirley Valentine</t>
  </si>
  <si>
    <t>CAUPROGES SL</t>
  </si>
  <si>
    <t>B76755537</t>
  </si>
  <si>
    <t>CU235/2021/CM</t>
  </si>
  <si>
    <t>Artistico: Javier Corcobado</t>
  </si>
  <si>
    <t>PALABRA DE ROCK</t>
  </si>
  <si>
    <t>JUAN MIGUEL SALAN HERRERO</t>
  </si>
  <si>
    <t>13766394C</t>
  </si>
  <si>
    <t>CU236/2021/CM</t>
  </si>
  <si>
    <t>Artistico: Presentación disco Natalia Machin</t>
  </si>
  <si>
    <t>PLAY-IN PRODUCCIONES SL</t>
  </si>
  <si>
    <t>CU237/2021/CM</t>
  </si>
  <si>
    <t>Artistico: Celebrando a JAR</t>
  </si>
  <si>
    <t>NESRA15  S.L.</t>
  </si>
  <si>
    <t>CU238/2021/CM</t>
  </si>
  <si>
    <t>Artistico: 9 cañones sin banda</t>
  </si>
  <si>
    <t>NUEVE CAÑONES SIN BANDA</t>
  </si>
  <si>
    <t>02,03,04/12/2021</t>
  </si>
  <si>
    <t>LUIS QUINTANA HERRERA</t>
  </si>
  <si>
    <t>44313924P</t>
  </si>
  <si>
    <t>CU239/2021/CM</t>
  </si>
  <si>
    <t>Artistico: Poetas de la Macaronesia</t>
  </si>
  <si>
    <t>POETAS DE LA MACARONESIA</t>
  </si>
  <si>
    <t>03,04,05/11/2021 (3 dias)</t>
  </si>
  <si>
    <t xml:space="preserve">CU240/2021/CM </t>
  </si>
  <si>
    <t>PALACETE QUEGLES: Y nos vamos a Cuba!</t>
  </si>
  <si>
    <t>8 dias</t>
  </si>
  <si>
    <t>CU242/2021/CM</t>
  </si>
  <si>
    <t>Artistico: Amparo Sanchez (Amparanoia)</t>
  </si>
  <si>
    <t>CU243/2021/CM</t>
  </si>
  <si>
    <t>Artistico: "Contigo Aprendí" Homenaje a Manzanero. Voz: Marieme</t>
  </si>
  <si>
    <t>ART BEMBÉ SL</t>
  </si>
  <si>
    <t>B35968452</t>
  </si>
  <si>
    <t>CU244/2021/CM</t>
  </si>
  <si>
    <t>Artístico: Nomadas</t>
  </si>
  <si>
    <t>J76227970</t>
  </si>
  <si>
    <t>CU245/2021/CM</t>
  </si>
  <si>
    <t>Artistico: Teofilo Chantre Trio</t>
  </si>
  <si>
    <t>CU246/2021/CM</t>
  </si>
  <si>
    <t>Artistico: Noche de Cantadores</t>
  </si>
  <si>
    <t>FIESTAS DE LA NAVAL</t>
  </si>
  <si>
    <t>MIXTURAS MUSIC S.L.</t>
  </si>
  <si>
    <t>B35877653</t>
  </si>
  <si>
    <t>CU247/2021/CM</t>
  </si>
  <si>
    <t>Artistico:Nomfusi</t>
  </si>
  <si>
    <t xml:space="preserve">MUSICA EN EL PARQUE </t>
  </si>
  <si>
    <t>CU248/2021/CM</t>
  </si>
  <si>
    <t>Artistico: Los Aurora</t>
  </si>
  <si>
    <t>CU249/2021/CM</t>
  </si>
  <si>
    <t>Patrocinio: Formación Danza mi Mente</t>
  </si>
  <si>
    <t>PATROCINIO</t>
  </si>
  <si>
    <t>19 al 21/11/2021</t>
  </si>
  <si>
    <t>MARIA NOELIA TORRES SUAREZ</t>
  </si>
  <si>
    <t>44716262F</t>
  </si>
  <si>
    <t>CU250/2021/CM</t>
  </si>
  <si>
    <t>Artistico:La vuelta al mundo en 80 dias</t>
  </si>
  <si>
    <t>NAVIDAD MILLER</t>
  </si>
  <si>
    <t>3,4,5 /12/2021</t>
  </si>
  <si>
    <t>CU251/2021/CM</t>
  </si>
  <si>
    <t>Artistico:MALDITAS MENTIRAS</t>
  </si>
  <si>
    <t>26  y 27 /11/2021</t>
  </si>
  <si>
    <t xml:space="preserve">CONTRATO MENOR </t>
  </si>
  <si>
    <t>CLAPSO PRODUCCIONES ESCENICAS S.L.</t>
  </si>
  <si>
    <t>CU253/2021/CM</t>
  </si>
  <si>
    <t>Patrocinio: Varios</t>
  </si>
  <si>
    <t>UN AÑO</t>
  </si>
  <si>
    <t>ASOSIACION CULTURAL TALLER LIRICO DE CANARIAS</t>
  </si>
  <si>
    <t>G76277045</t>
  </si>
  <si>
    <t>CU255/2021/CM</t>
  </si>
  <si>
    <t xml:space="preserve">ARTISTICO:MIROCA PARIS </t>
  </si>
  <si>
    <t>CU256/2021/CM</t>
  </si>
  <si>
    <t>ARTISTICO: XABIER DIAZ&amp;ADUFEIRAS DE SALITRE</t>
  </si>
  <si>
    <t>CU260/2021/CM</t>
  </si>
  <si>
    <t xml:space="preserve">ARTISTICO: LA TROVA </t>
  </si>
  <si>
    <t>NAVIDAD</t>
  </si>
  <si>
    <t>ASOCIACION LA TROVA</t>
  </si>
  <si>
    <t>G35844034</t>
  </si>
  <si>
    <t>CU261/2021/CM</t>
  </si>
  <si>
    <t>ARTISTICO: Mago Manu Show</t>
  </si>
  <si>
    <t>29 y 30/12/2021</t>
  </si>
  <si>
    <t>CU264/2021/CM</t>
  </si>
  <si>
    <t>ARTISTICO:PEDRO MANUEL  AFONSO</t>
  </si>
  <si>
    <t>CU265/2021/CM</t>
  </si>
  <si>
    <t>Artistico: Swingstar. El tren de la Felicidad</t>
  </si>
  <si>
    <t>NAVIDAD Miller</t>
  </si>
  <si>
    <t>CU267/2021/CM</t>
  </si>
  <si>
    <t>Artistico: Mis primeras Cuatro Estaciones</t>
  </si>
  <si>
    <t>22,23/12/2021</t>
  </si>
  <si>
    <t>CU268/2021/CM</t>
  </si>
  <si>
    <t>Artistico: Mojito con Morena</t>
  </si>
  <si>
    <t>CU271/2021/CM</t>
  </si>
  <si>
    <t>Artístico: Concierto Banda Sinfónica Municipal, Encendido Navidad 2021</t>
  </si>
  <si>
    <t>NAVIDAD (Encendido Luces)</t>
  </si>
  <si>
    <t>CU273/2021/CM</t>
  </si>
  <si>
    <t>Artistico: Los Cantadores. Ilusioland</t>
  </si>
  <si>
    <t>CU274/2021/CM</t>
  </si>
  <si>
    <t>Artistico:BELEN PALACETE QUEGLES</t>
  </si>
  <si>
    <t xml:space="preserve">NAVIDAD </t>
  </si>
  <si>
    <t>JULIA GONZALEZ BERMUDEZ</t>
  </si>
  <si>
    <t>42764724L</t>
  </si>
  <si>
    <t>CU276/2021/CM</t>
  </si>
  <si>
    <t>Artistico: Concierto Los Gofiones</t>
  </si>
  <si>
    <t>AGRUPACION DE MUSICA POPULAR LOS GOFIONES</t>
  </si>
  <si>
    <t>G35246396</t>
  </si>
  <si>
    <t>CU277/2021/CM</t>
  </si>
  <si>
    <t>Artistico: NON TRUBADA</t>
  </si>
  <si>
    <t>FACTORÍA NEMESYS DOSPUNTOCERO S.L.</t>
  </si>
  <si>
    <t>B76242460</t>
  </si>
  <si>
    <t>CU277.1/2021/CM</t>
  </si>
  <si>
    <t xml:space="preserve">Patrocinio:  La Magia de los Reyes </t>
  </si>
  <si>
    <t>Mes de diciembre</t>
  </si>
  <si>
    <t>GRAN CANARIA DISEÑOS Y COMUNICACION SL</t>
  </si>
  <si>
    <t>B35575844</t>
  </si>
  <si>
    <t>OC03/2021/CM</t>
  </si>
  <si>
    <t>Servicios: Realizacion Plan de Igualdad</t>
  </si>
  <si>
    <t>PLAN DE IGUALDAD</t>
  </si>
  <si>
    <t>del 1 de Diciembre de 2021 a 1 de diciembre de 2022</t>
  </si>
  <si>
    <t>01/12/202</t>
  </si>
  <si>
    <t>GRUPO ATICO34 SL</t>
  </si>
  <si>
    <t>B87186177</t>
  </si>
  <si>
    <t>CM/82/2021/TURISMO</t>
  </si>
  <si>
    <t>Servicios: Diseño grafico</t>
  </si>
  <si>
    <t>DEL 01 DE OCTUBRE A 30 NOVIEMBRE 2021</t>
  </si>
  <si>
    <t>CM/83/2021/TURISMO</t>
  </si>
  <si>
    <t>Servicio de asesoramiento</t>
  </si>
  <si>
    <t>DEL 1 DE NOV 2021 AL 31 DE MARZO 2022</t>
  </si>
  <si>
    <t>CRAFTED COMMUNICATIONS, S.L.</t>
  </si>
  <si>
    <t>B88082169</t>
  </si>
  <si>
    <t>CM/84/2021/TURISMO</t>
  </si>
  <si>
    <t>Impresión de octavillas para los participantes de la Arc</t>
  </si>
  <si>
    <t>NOVIEMBRE 2021</t>
  </si>
  <si>
    <t>DAUTE DISEÑO, S.L.</t>
  </si>
  <si>
    <t>B35410240</t>
  </si>
  <si>
    <t>CM/85/2021/TURISMO</t>
  </si>
  <si>
    <t>Impresión y montaje vinilos para la PIT instalado en la Marina con motivo de la ARC</t>
  </si>
  <si>
    <t>27 DE OCTUBRE DE 2021</t>
  </si>
  <si>
    <t>SERICAN, S.L.</t>
  </si>
  <si>
    <t>B35102326</t>
  </si>
  <si>
    <t>CM/87/2021/TURISMO</t>
  </si>
  <si>
    <t>Patrocinio para promocionar la imagen de la ciudad en la V Edición de la Pilancones Tunte Trail</t>
  </si>
  <si>
    <t xml:space="preserve">CONTRATO DE PATROCINIO </t>
  </si>
  <si>
    <t>15 DE ENERO DE 2022</t>
  </si>
  <si>
    <t>CLUB DEPORTIVO GALLOTIA</t>
  </si>
  <si>
    <t>G76205517</t>
  </si>
  <si>
    <t>CM/88/2021/TURISMO</t>
  </si>
  <si>
    <t xml:space="preserve">Patrocinio para el desarrollo de acciones promocionales </t>
  </si>
  <si>
    <t>TEMPORADA 2021</t>
  </si>
  <si>
    <t>SAMUEL BENEYTO LANCHO</t>
  </si>
  <si>
    <t>45369280 D</t>
  </si>
  <si>
    <t>CM/89/2021/TURISMO</t>
  </si>
  <si>
    <t>Servicio de alquiler de equipamiento tecnico</t>
  </si>
  <si>
    <t>08 DE NOVIEMBRE DE 2021</t>
  </si>
  <si>
    <t>LF SOUND, S.L.</t>
  </si>
  <si>
    <t>B35554542</t>
  </si>
  <si>
    <t>CM/90/2021/TURISMO</t>
  </si>
  <si>
    <t xml:space="preserve">Patrocinio en los Premios  Excellent de Cruceros  </t>
  </si>
  <si>
    <t>02 DE DICIEMBRE DE 2021</t>
  </si>
  <si>
    <t>CRUISES NEWS MEDIA GROUP, S.L.</t>
  </si>
  <si>
    <t>B85842599</t>
  </si>
  <si>
    <t>CM/91/2021/TURISMO</t>
  </si>
  <si>
    <t>Servicio de Gestion y organización de Foro on line "Economía Azul en ciudades turísticas"</t>
  </si>
  <si>
    <t>30 DE NOVIEMBRE DE 2021</t>
  </si>
  <si>
    <t>Procontur, S.L.</t>
  </si>
  <si>
    <t>B57520686</t>
  </si>
  <si>
    <t>CM/92/2021/TURISMO</t>
  </si>
  <si>
    <t>Servicio de grabacion de imágenes  y edicion video turistico</t>
  </si>
  <si>
    <t>ANTONIO DOMINGO PÉREZ ACOSTA</t>
  </si>
  <si>
    <t>44300719M</t>
  </si>
  <si>
    <t>CM/93/2021/TURISMO</t>
  </si>
  <si>
    <t>Servicios adicionales de maquetacion  e impresión</t>
  </si>
  <si>
    <t>JUNIO Y JULIO 2021</t>
  </si>
  <si>
    <t>CM/94/2021/TURISMO</t>
  </si>
  <si>
    <t>Servicio de traduccion de texto en la Revista Hosteltur</t>
  </si>
  <si>
    <t>5 DÍAS DESDE LA ACEPTACIÓN DE PRESUPUESTO</t>
  </si>
  <si>
    <t>TEXTUARTE, S.L.</t>
  </si>
  <si>
    <t>B-76198324</t>
  </si>
  <si>
    <t>CM/95/2021/TURISMO</t>
  </si>
  <si>
    <t>Patrocinio Premio  XXV Concurso de Pintura Rapida</t>
  </si>
  <si>
    <t>09/10/2021</t>
  </si>
  <si>
    <t>Asoc. de empresas mercantiles de la zona Mesa y López (Asoc. Mesa y López)</t>
  </si>
  <si>
    <t>G35388438</t>
  </si>
  <si>
    <t>CM/96/2021/TURISMO</t>
  </si>
  <si>
    <t>Servicio de grabación de imágenes del Belen de Arena de Las Canteras</t>
  </si>
  <si>
    <t>02 Y 03 DE DICIEMBRE 2021</t>
  </si>
  <si>
    <t>DIEGO FÉLIX DOMÍNGUEZ</t>
  </si>
  <si>
    <t>78496523F</t>
  </si>
  <si>
    <t>CM/97/2021/TURISMO</t>
  </si>
  <si>
    <t>Servicio de actualizacion de las artes finales de la imagen del evento Estacion Las Palmas de Gran Canaria</t>
  </si>
  <si>
    <t>03 AL 08 DE DICIEMBRE DE 2021</t>
  </si>
  <si>
    <t>CM/98/2021/TURISMO</t>
  </si>
  <si>
    <t>Servicio de produccion, montaje  y entrega de material promocional para el Belen de Arena</t>
  </si>
  <si>
    <t>02 Y 03 DE DICIEMBRE DE 2021</t>
  </si>
  <si>
    <t>CM/99/2021/TURISMO</t>
  </si>
  <si>
    <t>Servicio de taller de coctelería</t>
  </si>
  <si>
    <t>04 DE DICIEMBRE DE 2021</t>
  </si>
  <si>
    <t>Asociación Autonómica de Barman en Canarias</t>
  </si>
  <si>
    <t>G35246198</t>
  </si>
  <si>
    <t>CM/100/2021/TURISMO</t>
  </si>
  <si>
    <t>Servicios de produccion artistica Noche Microteatro</t>
  </si>
  <si>
    <t>07 DE DICIEMBRE DE 2021</t>
  </si>
  <si>
    <t>Héctor Javier Rodríguez Valido</t>
  </si>
  <si>
    <t>43766404A</t>
  </si>
  <si>
    <t>CM/101/2021/TURISMO</t>
  </si>
  <si>
    <t>Servicio de produccion artistica  de 3 actuaciones destinado a la Campaña Estacion Laspalmaseando</t>
  </si>
  <si>
    <t>03, 04 Y 08 DE DICIEMBRE DE 2021</t>
  </si>
  <si>
    <t>CM/102/2021/TURISMO</t>
  </si>
  <si>
    <t>Servicio de produccion artística de seis eventos destinado a la Campaña Estacion Laspalmaseando</t>
  </si>
  <si>
    <t>CM/103/2021/TURISMO</t>
  </si>
  <si>
    <t>Servicio de ruta guiada destinado a la Campaña Estacion Laspalmaseando</t>
  </si>
  <si>
    <t>05 DE DICIEMBRE DE 2021</t>
  </si>
  <si>
    <t>CM/104/2021/TURISMO</t>
  </si>
  <si>
    <t>Servicio de rutas guiadas en bicicleta destinado a la Campaña Estacion Laspalmaseando</t>
  </si>
  <si>
    <t>06 Y 07 DE DICIEMBRE DE 2021</t>
  </si>
  <si>
    <t>CM/105/2021/TURISMO</t>
  </si>
  <si>
    <t>Servicio alquiler de guaguas destinado a la Campaña Estacion Laspalmaseando</t>
  </si>
  <si>
    <t>03, 05, 06 Y 08 DE DICIEMBRE DE 2021</t>
  </si>
  <si>
    <t>UTE CÍA HISPALENSE DE TRANVÍAS, S.L.</t>
  </si>
  <si>
    <t>CM/106/2021/TURISMO</t>
  </si>
  <si>
    <t>04, 05 Y 06 DE DICIEMBRE DE 2021</t>
  </si>
  <si>
    <t>RAFAEL MOLINA GONZALEZ</t>
  </si>
  <si>
    <t>CM/107/2021/TURISMO</t>
  </si>
  <si>
    <t xml:space="preserve">Servicio de taller infantil destinado a la Campaña Estacion Laspalmaseando </t>
  </si>
  <si>
    <t>CM/108/2021/TURISMO</t>
  </si>
  <si>
    <t xml:space="preserve">Servicio de produccion artistica  destinado a la Campaña Estacion Laspalmaseando </t>
  </si>
  <si>
    <t>08 DE DICIEMBRE DE 2021</t>
  </si>
  <si>
    <t>MISS MU FOR EL, S.L.</t>
  </si>
  <si>
    <t>B01808377</t>
  </si>
  <si>
    <t>CM/109/2021/TURISMO</t>
  </si>
  <si>
    <t xml:space="preserve">Servicio de taller de tejido destinado a la Campaña Estacion Laspalmaseando  </t>
  </si>
  <si>
    <t>CM/110/2021/TURISMO</t>
  </si>
  <si>
    <t>Servicio decoracion de tarjetas de navidad destinado a la Campaña Estacion Laspalmaseando</t>
  </si>
  <si>
    <t>NATALIA LARA MARRERO</t>
  </si>
  <si>
    <t>43758275Q</t>
  </si>
  <si>
    <t>CM/111/2021/TURISMO</t>
  </si>
  <si>
    <t>Servicio alquiler de radioguias destinado al evento Estacion Las Palmas de Gran Canaria</t>
  </si>
  <si>
    <t>DEL 03 AL 08 DE DICIEMBRE DE 2021</t>
  </si>
  <si>
    <t>CM/112/2021/TURISMO</t>
  </si>
  <si>
    <t>Servicio de guia de turismo quiler de radioguias destinado al evento Estacion Las Palmas de Gran Canaria</t>
  </si>
  <si>
    <t>03 DE DICIEMBRE DE 2021</t>
  </si>
  <si>
    <t>CM/113/2021/TURISMO</t>
  </si>
  <si>
    <t>Ruta teatralizada destinado a la Campaña Estacion Laspalmaseando</t>
  </si>
  <si>
    <t>BRUNO KNUDSEN VIZCAÍNO</t>
  </si>
  <si>
    <t>42851168Y</t>
  </si>
  <si>
    <t>CM/114/2021/TURISMO</t>
  </si>
  <si>
    <t>Servicio de traslado destinado a la Campaña Estacion Laspalmaseando</t>
  </si>
  <si>
    <t>CM/115/2021/TURISMO</t>
  </si>
  <si>
    <t>Ruta guiada destinado a la Campaña Estacion Laspalmaseando</t>
  </si>
  <si>
    <t>5 DE DICIEMBRE</t>
  </si>
  <si>
    <t xml:space="preserve">JUAN GABRIEL SANTIAGO CASAÑAS </t>
  </si>
  <si>
    <t>44300175J</t>
  </si>
  <si>
    <t>CM/116/2021/TURISMO</t>
  </si>
  <si>
    <t>Servicio de fotografia destinado al evento Estacion Las Palmas de Gran Canaria</t>
  </si>
  <si>
    <t>ANTONIO HERNÁNDEZ SANTANA</t>
  </si>
  <si>
    <t>CM/117/2021/TURISMO</t>
  </si>
  <si>
    <t>04 AL 07 DE DICIEMBRE DE 2021</t>
  </si>
  <si>
    <t>CM/118/2021/TURISMO</t>
  </si>
  <si>
    <t>03 AL 07 DE DICIEMBRE DE 2021</t>
  </si>
  <si>
    <t>SABRINA CEBALLOS SÁNCHEZ</t>
  </si>
  <si>
    <t>CM/119/2021/TURISMO</t>
  </si>
  <si>
    <t>Servicio de grabacion de imágenes y videos destinado al evento Estacion Las Palmas de Gran Canaria</t>
  </si>
  <si>
    <t>CM/120/2021/TURISMO</t>
  </si>
  <si>
    <t>Servicio de publicidad para promocion Belen de Arena de las Canteras</t>
  </si>
  <si>
    <t>01 DE DICIEMBRE 2021</t>
  </si>
  <si>
    <t>MALBA MEDIA S.L.</t>
  </si>
  <si>
    <t>B76228337</t>
  </si>
  <si>
    <t>CM/121/2021/TURISMO</t>
  </si>
  <si>
    <t>Servicio de publicidad para promocinar Las Palmas de Gran Canaria</t>
  </si>
  <si>
    <t>DICIEMBRE 2021</t>
  </si>
  <si>
    <t>AGENCIA CREATIVA 9MILIGRAMOS, S.L.</t>
  </si>
  <si>
    <t>B76345198</t>
  </si>
  <si>
    <t>CM/123/2021/TURISMO</t>
  </si>
  <si>
    <t xml:space="preserve">Servicio de patrocinio para la grabacion de imágenes </t>
  </si>
  <si>
    <t>FUNDACIÓN CANARIA MBA</t>
  </si>
  <si>
    <t>G35310580</t>
  </si>
  <si>
    <t>CM/125/2021/TURISMO</t>
  </si>
  <si>
    <t>Servicio de diseño grafico</t>
  </si>
  <si>
    <r>
      <rPr>
        <b/>
        <sz val="10"/>
        <rFont val="Calibri"/>
        <family val="2"/>
      </rPr>
      <t>ESTACIÓN LPA -</t>
    </r>
    <r>
      <rPr>
        <sz val="10"/>
        <rFont val="Calibri"/>
        <family val="2"/>
      </rPr>
      <t xml:space="preserve"> TALLER DE HUERTOS URBANOS Y ALQUILER MEDIO DÍA DE PLATA BAJA Y AZOTEA DE TALLERES PALERMO</t>
    </r>
  </si>
  <si>
    <r>
      <rPr>
        <b/>
        <sz val="10"/>
        <rFont val="Calibri"/>
        <family val="2"/>
      </rPr>
      <t>ESTACIÓN LPA -</t>
    </r>
    <r>
      <rPr>
        <sz val="10"/>
        <rFont val="Calibri"/>
        <family val="2"/>
      </rPr>
      <t xml:space="preserve"> RUTA "INFLUENCIA BRITÁNICA EN LAS PALMAS DE GRAN CANARIA"
RUTA "JARDÍN BOTÁNICO VIERA Y CLAVIJO"</t>
    </r>
  </si>
  <si>
    <r>
      <rPr>
        <b/>
        <sz val="10"/>
        <rFont val="Calibri"/>
        <family val="2"/>
      </rPr>
      <t>ESTACIÓN LPA -</t>
    </r>
    <r>
      <rPr>
        <sz val="10"/>
        <rFont val="Calibri"/>
        <family val="2"/>
      </rPr>
      <t xml:space="preserve"> ACTUACIÓN DJ EN TAJ ROOFTOP DEL HOTEL SILKEN SAAJ
DÚO PIANO VOZ EN EL HOTEL REINA ISABEL
CONCIERTO EN STAGE SKY BAR HOTEL OCCIDENTAL
ACTUACIÓN DJ EN EL SPA DEL HOTEL SANTA CATALINA 
ACTUACIÓN IRENE BOLERO EN HOTEL SANTA CATALINA</t>
    </r>
  </si>
  <si>
    <r>
      <rPr>
        <b/>
        <sz val="10"/>
        <rFont val="Calibri"/>
        <family val="2"/>
      </rPr>
      <t xml:space="preserve">ESTACIÓN LPA - </t>
    </r>
    <r>
      <rPr>
        <sz val="10"/>
        <rFont val="Calibri"/>
        <family val="2"/>
      </rPr>
      <t>AGV EXPRESS. LICENCIA POR UN FIN DE SEMANA DE "EL CAMINO DE GALDÓS"</t>
    </r>
  </si>
  <si>
    <r>
      <rPr>
        <b/>
        <sz val="10"/>
        <rFont val="Calibri"/>
        <family val="2"/>
      </rPr>
      <t xml:space="preserve">ESTACIÓN LPA - </t>
    </r>
    <r>
      <rPr>
        <sz val="10"/>
        <rFont val="Calibri"/>
        <family val="2"/>
      </rPr>
      <t>CONCIERTO AGUAJE EN CORDIAL LA PEREGRINA Y ACTUACIÓN DE LÁZARO SANDOVAL EN EL HOTEL SILKEN SAAJ</t>
    </r>
  </si>
  <si>
    <r>
      <rPr>
        <b/>
        <sz val="10"/>
        <rFont val="Calibri"/>
        <family val="2"/>
      </rPr>
      <t>ESTACIÓN LPA -</t>
    </r>
    <r>
      <rPr>
        <sz val="10"/>
        <rFont val="Calibri"/>
        <family val="2"/>
        <scheme val="minor"/>
      </rPr>
      <t xml:space="preserve"> MONITOR EN RUTAS CULTURALES "UNA RANA EN EL JARDÍN" Y "LA FRONTERA ENTRE LA VIDA Y LA MUERTE: CEMENTERIO DE VEGUETA Y CEMENTERIO INGLÉS"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</si>
</sst>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 &quot;€&quot;"/>
    <numFmt numFmtId="165" formatCode="d/mm/yyyy"/>
    <numFmt numFmtId="166" formatCode="#,##0.00\ [$€-1]"/>
    <numFmt numFmtId="167" formatCode="d/m/yyyy"/>
  </numFmts>
  <fonts count="13" x14ac:knownFonts="1">
    <font>
      <sz val="11"/>
      <color theme="1"/>
      <name val="Calibri"/>
      <family val="2"/>
      <scheme val="minor"/>
    </font>
    <font>
      <sz val="11"/>
      <color rgb="FF9C5700"/>
      <name val="Calibri"/>
      <family val="2"/>
      <scheme val="minor"/>
    </font>
    <font>
      <b/>
      <sz val="11"/>
      <color theme="0"/>
      <name val="Calibri"/>
      <family val="2"/>
      <scheme val="minor"/>
    </font>
    <font>
      <sz val="12"/>
      <color theme="1"/>
      <name val="Calibri"/>
      <family val="2"/>
      <scheme val="minor"/>
    </font>
    <font>
      <sz val="11"/>
      <color rgb="FF000000"/>
      <name val="Calibri"/>
      <family val="2"/>
    </font>
    <font>
      <sz val="11"/>
      <name val="Calibri"/>
      <family val="2"/>
      <scheme val="minor"/>
    </font>
    <font>
      <sz val="11"/>
      <name val="Calibri"/>
      <family val="2"/>
    </font>
    <font>
      <b/>
      <sz val="11"/>
      <name val="Calibri"/>
      <family val="2"/>
    </font>
    <font>
      <sz val="11"/>
      <color theme="1"/>
      <name val="Calibri"/>
      <family val="2"/>
    </font>
    <font>
      <sz val="11"/>
      <color rgb="FF111111"/>
      <name val="Calibri"/>
      <family val="2"/>
    </font>
    <font>
      <sz val="10"/>
      <name val="Calibri"/>
      <family val="2"/>
    </font>
    <font>
      <b/>
      <sz val="10"/>
      <name val="Calibri"/>
      <family val="2"/>
    </font>
    <font>
      <sz val="10"/>
      <name val="Calibri"/>
      <family val="2"/>
      <scheme val="minor"/>
    </font>
  </fonts>
  <fills count="7">
    <fill>
      <patternFill patternType="none"/>
    </fill>
    <fill>
      <patternFill patternType="gray125"/>
    </fill>
    <fill>
      <patternFill patternType="solid">
        <fgColor rgb="FFFFEB9C"/>
      </patternFill>
    </fill>
    <fill>
      <patternFill patternType="solid">
        <fgColor theme="1"/>
        <bgColor indexed="64"/>
      </patternFill>
    </fill>
    <fill>
      <patternFill patternType="solid">
        <fgColor theme="0"/>
        <bgColor indexed="64"/>
      </patternFill>
    </fill>
    <fill>
      <patternFill patternType="solid">
        <fgColor theme="0"/>
        <bgColor rgb="FFFFFFFF"/>
      </patternFill>
    </fill>
    <fill>
      <patternFill patternType="solid">
        <fgColor theme="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102">
    <xf numFmtId="0" fontId="0" fillId="0" borderId="0" xfId="0"/>
    <xf numFmtId="0" fontId="0" fillId="0" borderId="0" xfId="0" applyAlignment="1">
      <alignment horizontal="center"/>
    </xf>
    <xf numFmtId="0" fontId="2" fillId="3" borderId="1" xfId="0" applyFont="1" applyFill="1" applyBorder="1" applyAlignment="1">
      <alignment horizontal="center" vertical="center"/>
    </xf>
    <xf numFmtId="9" fontId="2" fillId="3" borderId="1" xfId="0" applyNumberFormat="1" applyFont="1" applyFill="1" applyBorder="1" applyAlignment="1">
      <alignment horizontal="center" vertical="center"/>
    </xf>
    <xf numFmtId="0" fontId="0" fillId="4" borderId="1" xfId="0" applyFill="1" applyBorder="1" applyAlignment="1">
      <alignment horizontal="center" vertical="center" wrapText="1"/>
    </xf>
    <xf numFmtId="0" fontId="0" fillId="4" borderId="0" xfId="0" applyFill="1"/>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0" borderId="0" xfId="0"/>
    <xf numFmtId="164" fontId="5" fillId="4" borderId="1" xfId="1" applyNumberFormat="1" applyFont="1" applyFill="1" applyBorder="1" applyAlignment="1">
      <alignment horizontal="center" vertical="center"/>
    </xf>
    <xf numFmtId="164" fontId="5" fillId="6" borderId="1" xfId="1" applyNumberFormat="1" applyFont="1" applyFill="1" applyBorder="1" applyAlignment="1">
      <alignment horizontal="center" vertical="center"/>
    </xf>
    <xf numFmtId="164" fontId="5" fillId="4" borderId="3" xfId="1" applyNumberFormat="1" applyFont="1" applyFill="1" applyBorder="1" applyAlignment="1">
      <alignment horizontal="center" vertical="center"/>
    </xf>
    <xf numFmtId="164" fontId="5" fillId="6" borderId="9" xfId="1" applyNumberFormat="1" applyFont="1" applyFill="1" applyBorder="1" applyAlignment="1">
      <alignment horizontal="center" vertical="center"/>
    </xf>
    <xf numFmtId="164" fontId="5" fillId="4" borderId="10" xfId="1" applyNumberFormat="1" applyFont="1" applyFill="1" applyBorder="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14" fontId="5" fillId="4" borderId="1" xfId="0" applyNumberFormat="1" applyFont="1" applyFill="1" applyBorder="1" applyAlignment="1">
      <alignment horizontal="center" vertical="center"/>
    </xf>
    <xf numFmtId="164" fontId="5" fillId="4" borderId="1" xfId="0" applyNumberFormat="1" applyFont="1" applyFill="1" applyBorder="1" applyAlignment="1">
      <alignment horizontal="center" vertical="center"/>
    </xf>
    <xf numFmtId="14" fontId="5" fillId="4" borderId="1" xfId="0" applyNumberFormat="1" applyFont="1" applyFill="1" applyBorder="1" applyAlignment="1">
      <alignment horizontal="center" vertical="center" wrapText="1"/>
    </xf>
    <xf numFmtId="0" fontId="5" fillId="4" borderId="1" xfId="0" applyFont="1" applyFill="1" applyBorder="1" applyAlignment="1">
      <alignment vertical="center" wrapText="1"/>
    </xf>
    <xf numFmtId="0" fontId="5" fillId="4" borderId="1" xfId="1" applyFont="1" applyFill="1" applyBorder="1" applyAlignment="1">
      <alignment horizontal="center" vertical="center" wrapText="1"/>
    </xf>
    <xf numFmtId="0" fontId="5" fillId="4" borderId="1" xfId="1" applyFont="1" applyFill="1" applyBorder="1" applyAlignment="1">
      <alignment horizontal="center" vertical="center"/>
    </xf>
    <xf numFmtId="0" fontId="5" fillId="4" borderId="0" xfId="0" applyFont="1" applyFill="1" applyAlignment="1">
      <alignment horizontal="center" vertical="center"/>
    </xf>
    <xf numFmtId="0" fontId="5" fillId="4" borderId="2" xfId="0" applyFont="1" applyFill="1" applyBorder="1" applyAlignment="1">
      <alignment horizontal="center" vertical="center"/>
    </xf>
    <xf numFmtId="164" fontId="5" fillId="4" borderId="2" xfId="0" applyNumberFormat="1" applyFont="1" applyFill="1" applyBorder="1" applyAlignment="1">
      <alignment horizontal="center" vertical="center"/>
    </xf>
    <xf numFmtId="164" fontId="5" fillId="4" borderId="3" xfId="0" applyNumberFormat="1" applyFont="1" applyFill="1" applyBorder="1" applyAlignment="1">
      <alignment horizontal="center" vertical="center"/>
    </xf>
    <xf numFmtId="0" fontId="6" fillId="4" borderId="1" xfId="0"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165" fontId="6" fillId="4" borderId="1" xfId="0" applyNumberFormat="1" applyFont="1" applyFill="1" applyBorder="1" applyAlignment="1">
      <alignment horizontal="center" vertical="center" wrapText="1"/>
    </xf>
    <xf numFmtId="166" fontId="6" fillId="4"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xf>
    <xf numFmtId="0" fontId="6" fillId="4" borderId="1" xfId="0" applyFont="1" applyFill="1" applyBorder="1" applyAlignment="1">
      <alignment horizontal="center" vertical="center"/>
    </xf>
    <xf numFmtId="166" fontId="6" fillId="4" borderId="1" xfId="0" applyNumberFormat="1" applyFont="1" applyFill="1" applyBorder="1" applyAlignment="1">
      <alignment horizontal="center" vertical="center"/>
    </xf>
    <xf numFmtId="166" fontId="6" fillId="4" borderId="8" xfId="0" applyNumberFormat="1" applyFont="1" applyFill="1" applyBorder="1" applyAlignment="1">
      <alignment horizontal="center" vertical="center"/>
    </xf>
    <xf numFmtId="166" fontId="5" fillId="4" borderId="1" xfId="0" applyNumberFormat="1" applyFont="1" applyFill="1" applyBorder="1" applyAlignment="1">
      <alignment horizontal="center" vertical="center" wrapText="1"/>
    </xf>
    <xf numFmtId="166" fontId="6" fillId="4" borderId="8" xfId="0" applyNumberFormat="1" applyFont="1" applyFill="1" applyBorder="1" applyAlignment="1">
      <alignment horizontal="center" vertical="center" wrapText="1"/>
    </xf>
    <xf numFmtId="14" fontId="6" fillId="4" borderId="1" xfId="0" applyNumberFormat="1" applyFont="1" applyFill="1" applyBorder="1" applyAlignment="1">
      <alignment horizontal="center" vertical="center"/>
    </xf>
    <xf numFmtId="165" fontId="6" fillId="4" borderId="1" xfId="0" applyNumberFormat="1" applyFont="1" applyFill="1" applyBorder="1" applyAlignment="1">
      <alignment horizontal="center" vertical="center"/>
    </xf>
    <xf numFmtId="165" fontId="6" fillId="5" borderId="1" xfId="0" applyNumberFormat="1" applyFont="1" applyFill="1" applyBorder="1" applyAlignment="1">
      <alignment horizontal="center" vertical="center" wrapText="1"/>
    </xf>
    <xf numFmtId="14" fontId="6" fillId="5" borderId="1"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49" fontId="6"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166" fontId="6" fillId="5" borderId="1" xfId="0" applyNumberFormat="1" applyFont="1" applyFill="1" applyBorder="1" applyAlignment="1">
      <alignment horizontal="center" vertic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164" fontId="0" fillId="4" borderId="1" xfId="0" applyNumberFormat="1" applyFill="1" applyBorder="1" applyAlignment="1">
      <alignment horizontal="center" vertical="center"/>
    </xf>
    <xf numFmtId="0" fontId="0" fillId="4" borderId="0" xfId="0" applyFill="1" applyAlignment="1">
      <alignment horizontal="center" vertical="center" wrapText="1"/>
    </xf>
    <xf numFmtId="14" fontId="0" fillId="4" borderId="1" xfId="0" applyNumberFormat="1" applyFill="1" applyBorder="1" applyAlignment="1">
      <alignment horizontal="center" vertical="center" wrapText="1"/>
    </xf>
    <xf numFmtId="0" fontId="4"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0" fillId="4" borderId="1" xfId="0" applyFill="1" applyBorder="1" applyAlignment="1">
      <alignment horizontal="center" wrapText="1"/>
    </xf>
    <xf numFmtId="49" fontId="8" fillId="4" borderId="1" xfId="0" applyNumberFormat="1"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xf>
    <xf numFmtId="166" fontId="4" fillId="4" borderId="1" xfId="0" applyNumberFormat="1" applyFont="1" applyFill="1" applyBorder="1" applyAlignment="1">
      <alignment horizontal="center" vertical="center" wrapText="1"/>
    </xf>
    <xf numFmtId="167" fontId="8" fillId="4" borderId="1" xfId="0" applyNumberFormat="1" applyFont="1" applyFill="1" applyBorder="1" applyAlignment="1">
      <alignment horizontal="center" vertical="center" wrapText="1"/>
    </xf>
    <xf numFmtId="166" fontId="8" fillId="4" borderId="1" xfId="0" applyNumberFormat="1" applyFont="1" applyFill="1" applyBorder="1" applyAlignment="1">
      <alignment horizontal="center" vertical="center" wrapText="1"/>
    </xf>
    <xf numFmtId="0" fontId="0" fillId="4" borderId="1" xfId="0" applyFill="1" applyBorder="1" applyAlignment="1">
      <alignment wrapText="1"/>
    </xf>
    <xf numFmtId="165" fontId="8" fillId="4" borderId="1" xfId="0" applyNumberFormat="1" applyFont="1" applyFill="1" applyBorder="1" applyAlignment="1">
      <alignment horizontal="center" vertical="center" wrapText="1"/>
    </xf>
    <xf numFmtId="0" fontId="0" fillId="4" borderId="0" xfId="0" applyFill="1" applyAlignment="1">
      <alignment horizontal="center" vertical="center"/>
    </xf>
    <xf numFmtId="8" fontId="0" fillId="4" borderId="1" xfId="0" applyNumberFormat="1" applyFill="1" applyBorder="1" applyAlignment="1">
      <alignment horizontal="center" vertical="center"/>
    </xf>
    <xf numFmtId="49" fontId="4" fillId="5"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center" vertical="center" wrapText="1"/>
    </xf>
    <xf numFmtId="166" fontId="0" fillId="4" borderId="1" xfId="0" applyNumberFormat="1" applyFill="1" applyBorder="1" applyAlignment="1">
      <alignment horizontal="center" vertical="center" wrapText="1"/>
    </xf>
    <xf numFmtId="167" fontId="8" fillId="4" borderId="1" xfId="0" applyNumberFormat="1" applyFont="1" applyFill="1" applyBorder="1" applyAlignment="1">
      <alignment horizontal="center" vertical="center"/>
    </xf>
    <xf numFmtId="0" fontId="9"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0" fillId="5" borderId="1" xfId="0" applyFill="1" applyBorder="1" applyAlignment="1">
      <alignment horizontal="center" vertical="center" wrapText="1"/>
    </xf>
    <xf numFmtId="0" fontId="0" fillId="4" borderId="1" xfId="0" applyFill="1" applyBorder="1" applyAlignment="1">
      <alignment vertical="center" wrapText="1"/>
    </xf>
    <xf numFmtId="164" fontId="0" fillId="4" borderId="2" xfId="0" applyNumberFormat="1" applyFill="1" applyBorder="1" applyAlignment="1">
      <alignment horizontal="center" vertical="center"/>
    </xf>
    <xf numFmtId="164" fontId="0" fillId="4" borderId="3" xfId="0" applyNumberFormat="1" applyFill="1" applyBorder="1" applyAlignment="1">
      <alignment horizontal="center" vertical="center"/>
    </xf>
    <xf numFmtId="8" fontId="0" fillId="4" borderId="2" xfId="0" applyNumberFormat="1" applyFill="1" applyBorder="1" applyAlignment="1">
      <alignment horizontal="center" vertical="center"/>
    </xf>
    <xf numFmtId="8" fontId="0" fillId="4" borderId="3" xfId="0" applyNumberFormat="1" applyFill="1" applyBorder="1" applyAlignment="1">
      <alignment horizontal="center" vertical="center"/>
    </xf>
    <xf numFmtId="0" fontId="0" fillId="0" borderId="0" xfId="0"/>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164" fontId="5" fillId="4" borderId="2" xfId="0" applyNumberFormat="1" applyFont="1" applyFill="1" applyBorder="1" applyAlignment="1">
      <alignment horizontal="center" vertical="center"/>
    </xf>
    <xf numFmtId="0" fontId="5" fillId="4" borderId="3" xfId="0" applyFont="1" applyFill="1" applyBorder="1" applyAlignment="1">
      <alignment horizontal="center" vertical="center"/>
    </xf>
    <xf numFmtId="164" fontId="5" fillId="4" borderId="3" xfId="0" applyNumberFormat="1" applyFont="1" applyFill="1" applyBorder="1" applyAlignment="1">
      <alignment horizontal="center" vertical="center"/>
    </xf>
    <xf numFmtId="164" fontId="5" fillId="4" borderId="2" xfId="1" applyNumberFormat="1" applyFont="1" applyFill="1" applyBorder="1" applyAlignment="1">
      <alignment horizontal="center" vertical="center"/>
    </xf>
    <xf numFmtId="0" fontId="5" fillId="4" borderId="3" xfId="1" applyFont="1" applyFill="1" applyBorder="1" applyAlignment="1">
      <alignment horizontal="center" vertical="center"/>
    </xf>
    <xf numFmtId="164" fontId="5" fillId="4" borderId="3" xfId="1" applyNumberFormat="1" applyFont="1" applyFill="1" applyBorder="1" applyAlignment="1">
      <alignment horizontal="center" vertical="center"/>
    </xf>
    <xf numFmtId="166" fontId="6" fillId="4" borderId="2" xfId="0" applyNumberFormat="1" applyFont="1" applyFill="1" applyBorder="1" applyAlignment="1">
      <alignment horizontal="center" vertical="center"/>
    </xf>
    <xf numFmtId="166" fontId="6" fillId="4" borderId="3" xfId="0" applyNumberFormat="1" applyFont="1" applyFill="1" applyBorder="1" applyAlignment="1">
      <alignment horizontal="center" vertical="center"/>
    </xf>
    <xf numFmtId="166" fontId="6" fillId="4" borderId="2" xfId="0" applyNumberFormat="1" applyFont="1" applyFill="1" applyBorder="1" applyAlignment="1">
      <alignment horizontal="center" vertical="center" wrapText="1"/>
    </xf>
    <xf numFmtId="166" fontId="6" fillId="4" borderId="3" xfId="0" applyNumberFormat="1" applyFont="1" applyFill="1" applyBorder="1" applyAlignment="1">
      <alignment horizontal="center" vertical="center" wrapText="1"/>
    </xf>
    <xf numFmtId="166" fontId="5" fillId="4" borderId="2" xfId="0" applyNumberFormat="1" applyFont="1" applyFill="1" applyBorder="1" applyAlignment="1">
      <alignment horizontal="center" vertical="center" wrapText="1"/>
    </xf>
    <xf numFmtId="166" fontId="5" fillId="4" borderId="3" xfId="0" applyNumberFormat="1" applyFont="1" applyFill="1" applyBorder="1" applyAlignment="1">
      <alignment horizontal="center" vertical="center" wrapText="1"/>
    </xf>
    <xf numFmtId="166" fontId="6" fillId="4" borderId="5" xfId="0" applyNumberFormat="1" applyFont="1" applyFill="1" applyBorder="1" applyAlignment="1">
      <alignment horizontal="center" vertical="center"/>
    </xf>
    <xf numFmtId="166" fontId="6" fillId="4" borderId="7" xfId="0" applyNumberFormat="1" applyFont="1" applyFill="1" applyBorder="1" applyAlignment="1">
      <alignment horizontal="center" vertical="center"/>
    </xf>
    <xf numFmtId="166" fontId="6" fillId="5" borderId="2" xfId="0" applyNumberFormat="1" applyFont="1" applyFill="1" applyBorder="1" applyAlignment="1">
      <alignment horizontal="center" vertical="center" wrapText="1"/>
    </xf>
    <xf numFmtId="166" fontId="6" fillId="5" borderId="3" xfId="0" applyNumberFormat="1" applyFont="1" applyFill="1" applyBorder="1" applyAlignment="1">
      <alignment horizontal="center" vertical="center" wrapText="1"/>
    </xf>
    <xf numFmtId="166" fontId="6" fillId="4" borderId="4" xfId="0" applyNumberFormat="1" applyFont="1" applyFill="1" applyBorder="1" applyAlignment="1">
      <alignment horizontal="center" vertical="center" wrapText="1"/>
    </xf>
    <xf numFmtId="166" fontId="6" fillId="4" borderId="6" xfId="0" applyNumberFormat="1" applyFont="1" applyFill="1" applyBorder="1" applyAlignment="1">
      <alignment horizontal="center" vertical="center" wrapText="1"/>
    </xf>
    <xf numFmtId="166" fontId="6"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4000E-0956-4A66-8C0E-CE23AE383229}">
  <sheetPr>
    <pageSetUpPr fitToPage="1"/>
  </sheetPr>
  <dimension ref="A3:O206"/>
  <sheetViews>
    <sheetView tabSelected="1" topLeftCell="A50" zoomScaleNormal="100" workbookViewId="0">
      <selection activeCell="C110" sqref="C110"/>
    </sheetView>
  </sheetViews>
  <sheetFormatPr baseColWidth="10" defaultRowHeight="15" x14ac:dyDescent="0.25"/>
  <cols>
    <col min="1" max="1" width="7.42578125" style="8" customWidth="1"/>
    <col min="2" max="2" width="22.140625" style="8" customWidth="1"/>
    <col min="3" max="3" width="24.28515625" style="8" customWidth="1"/>
    <col min="4" max="4" width="27.85546875" style="8" customWidth="1"/>
    <col min="5" max="5" width="34.85546875" style="8" customWidth="1"/>
    <col min="6" max="6" width="14.7109375" style="8" customWidth="1"/>
    <col min="7" max="7" width="21.5703125" style="8" customWidth="1"/>
    <col min="8" max="8" width="32" style="8" customWidth="1"/>
    <col min="9" max="9" width="16.28515625" style="8" customWidth="1"/>
    <col min="10" max="11" width="17.5703125" style="8" customWidth="1"/>
    <col min="12" max="12" width="6.85546875" style="8" customWidth="1"/>
    <col min="13" max="13" width="0.140625" style="8" hidden="1" customWidth="1"/>
    <col min="14" max="14" width="1.85546875" style="8" hidden="1" customWidth="1"/>
    <col min="15" max="15" width="21.5703125" style="8" customWidth="1"/>
    <col min="16" max="16384" width="11.42578125" style="8"/>
  </cols>
  <sheetData>
    <row r="3" spans="2:15" ht="9" customHeight="1" x14ac:dyDescent="0.25">
      <c r="B3" s="1"/>
      <c r="C3" s="78"/>
      <c r="D3" s="78"/>
      <c r="E3" s="78"/>
      <c r="F3" s="78"/>
      <c r="G3" s="78"/>
      <c r="H3" s="78"/>
      <c r="I3" s="78"/>
      <c r="J3" s="78"/>
      <c r="K3" s="78"/>
      <c r="L3" s="78"/>
      <c r="M3" s="78"/>
      <c r="N3" s="78"/>
      <c r="O3" s="78"/>
    </row>
    <row r="4" spans="2:15" ht="30" hidden="1" customHeight="1" x14ac:dyDescent="0.25">
      <c r="C4" s="78"/>
      <c r="D4" s="78"/>
      <c r="E4" s="78"/>
      <c r="F4" s="78"/>
      <c r="G4" s="78"/>
      <c r="H4" s="78"/>
      <c r="I4" s="78"/>
      <c r="J4" s="78"/>
    </row>
    <row r="5" spans="2:15" ht="22.5" customHeight="1" x14ac:dyDescent="0.25">
      <c r="B5" s="1"/>
      <c r="E5" s="1"/>
      <c r="F5" s="1"/>
      <c r="I5" s="1"/>
      <c r="N5" s="8">
        <f ca="1">M5:N59</f>
        <v>0</v>
      </c>
    </row>
    <row r="6" spans="2:15" ht="50.1" customHeight="1" x14ac:dyDescent="0.25">
      <c r="B6" s="2" t="s">
        <v>357</v>
      </c>
      <c r="C6" s="2" t="s">
        <v>0</v>
      </c>
      <c r="D6" s="2" t="s">
        <v>1</v>
      </c>
      <c r="E6" s="2" t="s">
        <v>2</v>
      </c>
      <c r="F6" s="2" t="s">
        <v>3</v>
      </c>
      <c r="G6" s="2" t="s">
        <v>4</v>
      </c>
      <c r="H6" s="2" t="s">
        <v>5</v>
      </c>
      <c r="I6" s="2" t="s">
        <v>6</v>
      </c>
      <c r="J6" s="2" t="s">
        <v>7</v>
      </c>
      <c r="K6" s="79" t="s">
        <v>8</v>
      </c>
      <c r="L6" s="80"/>
      <c r="M6" s="2" t="s">
        <v>9</v>
      </c>
      <c r="N6" s="3">
        <v>0.15</v>
      </c>
      <c r="O6" s="6" t="s">
        <v>442</v>
      </c>
    </row>
    <row r="7" spans="2:15" ht="56.85" customHeight="1" x14ac:dyDescent="0.25">
      <c r="B7" s="14" t="s">
        <v>10</v>
      </c>
      <c r="C7" s="15" t="s">
        <v>11</v>
      </c>
      <c r="D7" s="15" t="s">
        <v>12</v>
      </c>
      <c r="E7" s="16">
        <v>44380</v>
      </c>
      <c r="F7" s="16">
        <v>44379</v>
      </c>
      <c r="G7" s="15" t="s">
        <v>13</v>
      </c>
      <c r="H7" s="14" t="s">
        <v>14</v>
      </c>
      <c r="I7" s="14" t="s">
        <v>358</v>
      </c>
      <c r="J7" s="17">
        <v>3271.03</v>
      </c>
      <c r="K7" s="81">
        <v>228.97</v>
      </c>
      <c r="L7" s="82"/>
      <c r="M7" s="81">
        <v>0</v>
      </c>
      <c r="N7" s="83"/>
      <c r="O7" s="9">
        <f>J7+K7-M7</f>
        <v>3500</v>
      </c>
    </row>
    <row r="8" spans="2:15" ht="56.85" customHeight="1" x14ac:dyDescent="0.25">
      <c r="B8" s="14" t="s">
        <v>15</v>
      </c>
      <c r="C8" s="15" t="s">
        <v>359</v>
      </c>
      <c r="D8" s="15" t="s">
        <v>356</v>
      </c>
      <c r="E8" s="16">
        <v>44385</v>
      </c>
      <c r="F8" s="16">
        <v>44384</v>
      </c>
      <c r="G8" s="15" t="s">
        <v>13</v>
      </c>
      <c r="H8" s="15" t="s">
        <v>360</v>
      </c>
      <c r="I8" s="17" t="s">
        <v>37</v>
      </c>
      <c r="J8" s="17">
        <v>560.75</v>
      </c>
      <c r="K8" s="81">
        <v>39.25</v>
      </c>
      <c r="L8" s="82"/>
      <c r="M8" s="81">
        <v>0</v>
      </c>
      <c r="N8" s="83"/>
      <c r="O8" s="9">
        <f>J8+K8-M8</f>
        <v>600</v>
      </c>
    </row>
    <row r="9" spans="2:15" ht="56.85" customHeight="1" x14ac:dyDescent="0.25">
      <c r="B9" s="14" t="s">
        <v>16</v>
      </c>
      <c r="C9" s="15" t="s">
        <v>17</v>
      </c>
      <c r="D9" s="15" t="s">
        <v>12</v>
      </c>
      <c r="E9" s="16">
        <v>44386</v>
      </c>
      <c r="F9" s="16">
        <v>44386</v>
      </c>
      <c r="G9" s="15" t="s">
        <v>13</v>
      </c>
      <c r="H9" s="14" t="s">
        <v>18</v>
      </c>
      <c r="I9" s="14" t="s">
        <v>361</v>
      </c>
      <c r="J9" s="17">
        <v>3200</v>
      </c>
      <c r="K9" s="81">
        <v>224</v>
      </c>
      <c r="L9" s="82"/>
      <c r="M9" s="81">
        <v>0</v>
      </c>
      <c r="N9" s="83"/>
      <c r="O9" s="9">
        <f>J9+K9-M9</f>
        <v>3424</v>
      </c>
    </row>
    <row r="10" spans="2:15" ht="56.85" customHeight="1" x14ac:dyDescent="0.25">
      <c r="B10" s="14" t="s">
        <v>19</v>
      </c>
      <c r="C10" s="15" t="s">
        <v>20</v>
      </c>
      <c r="D10" s="15" t="s">
        <v>387</v>
      </c>
      <c r="E10" s="16">
        <v>44392</v>
      </c>
      <c r="F10" s="16">
        <v>44391</v>
      </c>
      <c r="G10" s="15" t="s">
        <v>13</v>
      </c>
      <c r="H10" s="14" t="s">
        <v>21</v>
      </c>
      <c r="I10" s="14" t="s">
        <v>22</v>
      </c>
      <c r="J10" s="17">
        <v>560.75</v>
      </c>
      <c r="K10" s="81">
        <v>39.25</v>
      </c>
      <c r="L10" s="82"/>
      <c r="M10" s="81">
        <v>0</v>
      </c>
      <c r="N10" s="83"/>
      <c r="O10" s="9">
        <f>J10+K10-M10</f>
        <v>600</v>
      </c>
    </row>
    <row r="11" spans="2:15" ht="56.85" customHeight="1" x14ac:dyDescent="0.25">
      <c r="B11" s="14" t="s">
        <v>23</v>
      </c>
      <c r="C11" s="15" t="s">
        <v>24</v>
      </c>
      <c r="D11" s="15" t="s">
        <v>12</v>
      </c>
      <c r="E11" s="16" t="s">
        <v>388</v>
      </c>
      <c r="F11" s="16">
        <v>44391</v>
      </c>
      <c r="G11" s="15" t="s">
        <v>13</v>
      </c>
      <c r="H11" s="14" t="s">
        <v>389</v>
      </c>
      <c r="I11" s="14" t="s">
        <v>362</v>
      </c>
      <c r="J11" s="17">
        <v>11925</v>
      </c>
      <c r="K11" s="81">
        <v>834.75</v>
      </c>
      <c r="L11" s="82"/>
      <c r="M11" s="81">
        <v>0</v>
      </c>
      <c r="N11" s="83"/>
      <c r="O11" s="9">
        <v>12759.75</v>
      </c>
    </row>
    <row r="12" spans="2:15" ht="56.85" customHeight="1" x14ac:dyDescent="0.25">
      <c r="B12" s="14" t="s">
        <v>25</v>
      </c>
      <c r="C12" s="15" t="s">
        <v>26</v>
      </c>
      <c r="D12" s="15" t="s">
        <v>387</v>
      </c>
      <c r="E12" s="16">
        <v>44398</v>
      </c>
      <c r="F12" s="16">
        <v>44397</v>
      </c>
      <c r="G12" s="15" t="s">
        <v>13</v>
      </c>
      <c r="H12" s="15" t="s">
        <v>27</v>
      </c>
      <c r="I12" s="14" t="s">
        <v>28</v>
      </c>
      <c r="J12" s="17">
        <v>800</v>
      </c>
      <c r="K12" s="81">
        <v>0</v>
      </c>
      <c r="L12" s="82"/>
      <c r="M12" s="81">
        <f ca="1">J12*$N$5</f>
        <v>0</v>
      </c>
      <c r="N12" s="83"/>
      <c r="O12" s="9">
        <f t="shared" ref="O12:O27" ca="1" si="0">J12+K12-M12</f>
        <v>800</v>
      </c>
    </row>
    <row r="13" spans="2:15" ht="56.85" customHeight="1" x14ac:dyDescent="0.25">
      <c r="B13" s="14" t="s">
        <v>29</v>
      </c>
      <c r="C13" s="15" t="s">
        <v>30</v>
      </c>
      <c r="D13" s="15" t="s">
        <v>387</v>
      </c>
      <c r="E13" s="16">
        <v>44399</v>
      </c>
      <c r="F13" s="16">
        <v>44398</v>
      </c>
      <c r="G13" s="15" t="s">
        <v>13</v>
      </c>
      <c r="H13" s="15" t="s">
        <v>31</v>
      </c>
      <c r="I13" s="14" t="s">
        <v>363</v>
      </c>
      <c r="J13" s="17">
        <v>470.68</v>
      </c>
      <c r="K13" s="81">
        <v>32.950000000000003</v>
      </c>
      <c r="L13" s="82"/>
      <c r="M13" s="81">
        <v>0</v>
      </c>
      <c r="N13" s="83"/>
      <c r="O13" s="9">
        <f t="shared" si="0"/>
        <v>503.63</v>
      </c>
    </row>
    <row r="14" spans="2:15" ht="56.85" customHeight="1" x14ac:dyDescent="0.25">
      <c r="B14" s="14" t="s">
        <v>32</v>
      </c>
      <c r="C14" s="15" t="s">
        <v>33</v>
      </c>
      <c r="D14" s="15" t="s">
        <v>12</v>
      </c>
      <c r="E14" s="16">
        <v>44401</v>
      </c>
      <c r="F14" s="16">
        <v>44400</v>
      </c>
      <c r="G14" s="15" t="s">
        <v>13</v>
      </c>
      <c r="H14" s="14" t="s">
        <v>34</v>
      </c>
      <c r="I14" s="14" t="s">
        <v>364</v>
      </c>
      <c r="J14" s="17">
        <v>3300</v>
      </c>
      <c r="K14" s="81">
        <v>231</v>
      </c>
      <c r="L14" s="82"/>
      <c r="M14" s="81">
        <v>0</v>
      </c>
      <c r="N14" s="83"/>
      <c r="O14" s="9">
        <f t="shared" si="0"/>
        <v>3531</v>
      </c>
    </row>
    <row r="15" spans="2:15" ht="56.85" customHeight="1" x14ac:dyDescent="0.25">
      <c r="B15" s="14" t="s">
        <v>35</v>
      </c>
      <c r="C15" s="15" t="s">
        <v>390</v>
      </c>
      <c r="D15" s="15" t="s">
        <v>12</v>
      </c>
      <c r="E15" s="16">
        <v>44407</v>
      </c>
      <c r="F15" s="16">
        <v>44406</v>
      </c>
      <c r="G15" s="15" t="s">
        <v>13</v>
      </c>
      <c r="H15" s="14" t="s">
        <v>14</v>
      </c>
      <c r="I15" s="14" t="s">
        <v>358</v>
      </c>
      <c r="J15" s="17">
        <v>5700.93</v>
      </c>
      <c r="K15" s="81">
        <v>399.07</v>
      </c>
      <c r="L15" s="82"/>
      <c r="M15" s="81">
        <v>0</v>
      </c>
      <c r="N15" s="83"/>
      <c r="O15" s="9">
        <f t="shared" si="0"/>
        <v>6100</v>
      </c>
    </row>
    <row r="16" spans="2:15" ht="56.85" customHeight="1" x14ac:dyDescent="0.25">
      <c r="B16" s="14" t="s">
        <v>36</v>
      </c>
      <c r="C16" s="15" t="s">
        <v>391</v>
      </c>
      <c r="D16" s="15" t="s">
        <v>387</v>
      </c>
      <c r="E16" s="18">
        <v>44384</v>
      </c>
      <c r="F16" s="16">
        <v>44379</v>
      </c>
      <c r="G16" s="15" t="s">
        <v>13</v>
      </c>
      <c r="H16" s="15" t="s">
        <v>360</v>
      </c>
      <c r="I16" s="14" t="s">
        <v>37</v>
      </c>
      <c r="J16" s="17">
        <v>750</v>
      </c>
      <c r="K16" s="81">
        <v>52.5</v>
      </c>
      <c r="L16" s="82"/>
      <c r="M16" s="81">
        <f ca="1">J16*$N$5</f>
        <v>0</v>
      </c>
      <c r="N16" s="83"/>
      <c r="O16" s="9">
        <f t="shared" ca="1" si="0"/>
        <v>802.5</v>
      </c>
    </row>
    <row r="17" spans="2:15" ht="56.85" customHeight="1" x14ac:dyDescent="0.25">
      <c r="B17" s="14" t="s">
        <v>38</v>
      </c>
      <c r="C17" s="15" t="s">
        <v>392</v>
      </c>
      <c r="D17" s="15" t="s">
        <v>39</v>
      </c>
      <c r="E17" s="18">
        <v>44386</v>
      </c>
      <c r="F17" s="16">
        <v>44379</v>
      </c>
      <c r="G17" s="15" t="s">
        <v>13</v>
      </c>
      <c r="H17" s="14" t="s">
        <v>72</v>
      </c>
      <c r="I17" s="14" t="s">
        <v>40</v>
      </c>
      <c r="J17" s="17">
        <v>3500</v>
      </c>
      <c r="K17" s="81">
        <v>245</v>
      </c>
      <c r="L17" s="82"/>
      <c r="M17" s="81">
        <f ca="1">J17*$N$5</f>
        <v>0</v>
      </c>
      <c r="N17" s="83"/>
      <c r="O17" s="9">
        <f t="shared" ca="1" si="0"/>
        <v>3745</v>
      </c>
    </row>
    <row r="18" spans="2:15" ht="56.85" customHeight="1" x14ac:dyDescent="0.25">
      <c r="B18" s="14" t="s">
        <v>41</v>
      </c>
      <c r="C18" s="15" t="s">
        <v>42</v>
      </c>
      <c r="D18" s="15" t="s">
        <v>387</v>
      </c>
      <c r="E18" s="16">
        <v>44391</v>
      </c>
      <c r="F18" s="16">
        <v>44379</v>
      </c>
      <c r="G18" s="15" t="s">
        <v>13</v>
      </c>
      <c r="H18" s="15" t="s">
        <v>360</v>
      </c>
      <c r="I18" s="14" t="s">
        <v>37</v>
      </c>
      <c r="J18" s="17">
        <v>1500</v>
      </c>
      <c r="K18" s="81">
        <v>105</v>
      </c>
      <c r="L18" s="82"/>
      <c r="M18" s="81">
        <v>0</v>
      </c>
      <c r="N18" s="83"/>
      <c r="O18" s="9">
        <f t="shared" si="0"/>
        <v>1605</v>
      </c>
    </row>
    <row r="19" spans="2:15" ht="56.85" customHeight="1" x14ac:dyDescent="0.25">
      <c r="B19" s="14" t="s">
        <v>43</v>
      </c>
      <c r="C19" s="15" t="s">
        <v>393</v>
      </c>
      <c r="D19" s="15" t="s">
        <v>387</v>
      </c>
      <c r="E19" s="16">
        <v>44405</v>
      </c>
      <c r="F19" s="16">
        <v>44379</v>
      </c>
      <c r="G19" s="15" t="s">
        <v>13</v>
      </c>
      <c r="H19" s="15" t="s">
        <v>360</v>
      </c>
      <c r="I19" s="14" t="s">
        <v>37</v>
      </c>
      <c r="J19" s="17">
        <v>1500</v>
      </c>
      <c r="K19" s="81">
        <v>105</v>
      </c>
      <c r="L19" s="82"/>
      <c r="M19" s="81">
        <v>0</v>
      </c>
      <c r="N19" s="83"/>
      <c r="O19" s="9">
        <f t="shared" si="0"/>
        <v>1605</v>
      </c>
    </row>
    <row r="20" spans="2:15" ht="56.85" customHeight="1" x14ac:dyDescent="0.25">
      <c r="B20" s="14" t="s">
        <v>44</v>
      </c>
      <c r="C20" s="15" t="s">
        <v>467</v>
      </c>
      <c r="D20" s="15" t="s">
        <v>394</v>
      </c>
      <c r="E20" s="16">
        <v>44394</v>
      </c>
      <c r="F20" s="16">
        <v>44379</v>
      </c>
      <c r="G20" s="15" t="s">
        <v>13</v>
      </c>
      <c r="H20" s="14" t="s">
        <v>389</v>
      </c>
      <c r="I20" s="14" t="s">
        <v>362</v>
      </c>
      <c r="J20" s="17">
        <v>7000</v>
      </c>
      <c r="K20" s="81">
        <v>490</v>
      </c>
      <c r="L20" s="82"/>
      <c r="M20" s="81">
        <v>0</v>
      </c>
      <c r="N20" s="83"/>
      <c r="O20" s="9">
        <f t="shared" si="0"/>
        <v>7490</v>
      </c>
    </row>
    <row r="21" spans="2:15" ht="56.85" customHeight="1" x14ac:dyDescent="0.25">
      <c r="B21" s="14" t="s">
        <v>45</v>
      </c>
      <c r="C21" s="15" t="s">
        <v>46</v>
      </c>
      <c r="D21" s="15" t="s">
        <v>394</v>
      </c>
      <c r="E21" s="16">
        <v>44408</v>
      </c>
      <c r="F21" s="16">
        <v>44379</v>
      </c>
      <c r="G21" s="15" t="s">
        <v>13</v>
      </c>
      <c r="H21" s="14" t="s">
        <v>389</v>
      </c>
      <c r="I21" s="14" t="s">
        <v>362</v>
      </c>
      <c r="J21" s="17">
        <v>7000</v>
      </c>
      <c r="K21" s="81">
        <v>490</v>
      </c>
      <c r="L21" s="82"/>
      <c r="M21" s="81">
        <v>0</v>
      </c>
      <c r="N21" s="83"/>
      <c r="O21" s="9">
        <f t="shared" si="0"/>
        <v>7490</v>
      </c>
    </row>
    <row r="22" spans="2:15" ht="56.85" customHeight="1" x14ac:dyDescent="0.25">
      <c r="B22" s="14" t="s">
        <v>47</v>
      </c>
      <c r="C22" s="15" t="s">
        <v>48</v>
      </c>
      <c r="D22" s="15" t="s">
        <v>443</v>
      </c>
      <c r="E22" s="16">
        <v>44402</v>
      </c>
      <c r="F22" s="16">
        <v>44382</v>
      </c>
      <c r="G22" s="15" t="s">
        <v>13</v>
      </c>
      <c r="H22" s="14" t="s">
        <v>389</v>
      </c>
      <c r="I22" s="14" t="s">
        <v>362</v>
      </c>
      <c r="J22" s="17">
        <v>10000</v>
      </c>
      <c r="K22" s="81">
        <v>700</v>
      </c>
      <c r="L22" s="82"/>
      <c r="M22" s="81">
        <v>0</v>
      </c>
      <c r="N22" s="83"/>
      <c r="O22" s="9">
        <f t="shared" si="0"/>
        <v>10700</v>
      </c>
    </row>
    <row r="23" spans="2:15" ht="56.85" customHeight="1" x14ac:dyDescent="0.25">
      <c r="B23" s="14" t="s">
        <v>49</v>
      </c>
      <c r="C23" s="15" t="s">
        <v>50</v>
      </c>
      <c r="D23" s="15" t="s">
        <v>12</v>
      </c>
      <c r="E23" s="16">
        <v>44399</v>
      </c>
      <c r="F23" s="16">
        <v>44398</v>
      </c>
      <c r="G23" s="15" t="s">
        <v>13</v>
      </c>
      <c r="H23" s="14" t="s">
        <v>51</v>
      </c>
      <c r="I23" s="14" t="s">
        <v>365</v>
      </c>
      <c r="J23" s="17">
        <v>7020</v>
      </c>
      <c r="K23" s="81">
        <v>491.4</v>
      </c>
      <c r="L23" s="83"/>
      <c r="M23" s="81">
        <v>0</v>
      </c>
      <c r="N23" s="83"/>
      <c r="O23" s="9">
        <f t="shared" si="0"/>
        <v>7511.4</v>
      </c>
    </row>
    <row r="24" spans="2:15" ht="56.85" customHeight="1" x14ac:dyDescent="0.25">
      <c r="B24" s="14" t="s">
        <v>52</v>
      </c>
      <c r="C24" s="15" t="s">
        <v>53</v>
      </c>
      <c r="D24" s="15" t="s">
        <v>395</v>
      </c>
      <c r="E24" s="16">
        <v>44400</v>
      </c>
      <c r="F24" s="16">
        <v>44379</v>
      </c>
      <c r="G24" s="15" t="s">
        <v>13</v>
      </c>
      <c r="H24" s="14" t="s">
        <v>14</v>
      </c>
      <c r="I24" s="14" t="s">
        <v>358</v>
      </c>
      <c r="J24" s="17">
        <v>4970.09</v>
      </c>
      <c r="K24" s="81">
        <v>347.91</v>
      </c>
      <c r="L24" s="83"/>
      <c r="M24" s="81">
        <v>0</v>
      </c>
      <c r="N24" s="83"/>
      <c r="O24" s="9">
        <f t="shared" si="0"/>
        <v>5318</v>
      </c>
    </row>
    <row r="25" spans="2:15" ht="56.85" customHeight="1" x14ac:dyDescent="0.25">
      <c r="B25" s="14" t="s">
        <v>54</v>
      </c>
      <c r="C25" s="15" t="s">
        <v>55</v>
      </c>
      <c r="D25" s="15" t="s">
        <v>56</v>
      </c>
      <c r="E25" s="18" t="s">
        <v>57</v>
      </c>
      <c r="F25" s="16">
        <v>44350</v>
      </c>
      <c r="G25" s="15" t="s">
        <v>13</v>
      </c>
      <c r="H25" s="14" t="s">
        <v>58</v>
      </c>
      <c r="I25" s="14" t="s">
        <v>59</v>
      </c>
      <c r="J25" s="17">
        <v>1540</v>
      </c>
      <c r="K25" s="81">
        <v>107.8</v>
      </c>
      <c r="L25" s="83"/>
      <c r="M25" s="81">
        <v>0</v>
      </c>
      <c r="N25" s="83"/>
      <c r="O25" s="9">
        <f t="shared" si="0"/>
        <v>1647.8</v>
      </c>
    </row>
    <row r="26" spans="2:15" ht="56.85" customHeight="1" x14ac:dyDescent="0.25">
      <c r="B26" s="14" t="s">
        <v>60</v>
      </c>
      <c r="C26" s="15" t="s">
        <v>396</v>
      </c>
      <c r="D26" s="15" t="s">
        <v>39</v>
      </c>
      <c r="E26" s="18" t="s">
        <v>61</v>
      </c>
      <c r="F26" s="16">
        <v>44293</v>
      </c>
      <c r="G26" s="15" t="s">
        <v>13</v>
      </c>
      <c r="H26" s="15" t="s">
        <v>62</v>
      </c>
      <c r="I26" s="14" t="s">
        <v>366</v>
      </c>
      <c r="J26" s="17">
        <v>3000</v>
      </c>
      <c r="K26" s="81">
        <v>0</v>
      </c>
      <c r="L26" s="82"/>
      <c r="M26" s="81">
        <v>0</v>
      </c>
      <c r="N26" s="83"/>
      <c r="O26" s="9">
        <f t="shared" si="0"/>
        <v>3000</v>
      </c>
    </row>
    <row r="27" spans="2:15" ht="56.85" customHeight="1" x14ac:dyDescent="0.25">
      <c r="B27" s="14" t="s">
        <v>63</v>
      </c>
      <c r="C27" s="15" t="s">
        <v>64</v>
      </c>
      <c r="D27" s="15" t="s">
        <v>56</v>
      </c>
      <c r="E27" s="18">
        <v>44372</v>
      </c>
      <c r="F27" s="16">
        <v>44357</v>
      </c>
      <c r="G27" s="15" t="s">
        <v>13</v>
      </c>
      <c r="H27" s="14" t="s">
        <v>65</v>
      </c>
      <c r="I27" s="14" t="s">
        <v>367</v>
      </c>
      <c r="J27" s="17">
        <v>2803.74</v>
      </c>
      <c r="K27" s="81">
        <v>196.26</v>
      </c>
      <c r="L27" s="82"/>
      <c r="M27" s="81">
        <v>0</v>
      </c>
      <c r="N27" s="83"/>
      <c r="O27" s="9">
        <f t="shared" si="0"/>
        <v>3000</v>
      </c>
    </row>
    <row r="28" spans="2:15" ht="56.85" customHeight="1" x14ac:dyDescent="0.25">
      <c r="B28" s="14" t="s">
        <v>66</v>
      </c>
      <c r="C28" s="15" t="s">
        <v>67</v>
      </c>
      <c r="D28" s="15" t="s">
        <v>395</v>
      </c>
      <c r="E28" s="18">
        <v>44414</v>
      </c>
      <c r="F28" s="16">
        <v>44379</v>
      </c>
      <c r="G28" s="15" t="s">
        <v>13</v>
      </c>
      <c r="H28" s="14" t="s">
        <v>14</v>
      </c>
      <c r="I28" s="14" t="s">
        <v>358</v>
      </c>
      <c r="J28" s="17">
        <v>3233.54</v>
      </c>
      <c r="K28" s="81">
        <v>226.27</v>
      </c>
      <c r="L28" s="83"/>
      <c r="M28" s="81">
        <v>0</v>
      </c>
      <c r="N28" s="83"/>
      <c r="O28" s="9">
        <v>3459.81</v>
      </c>
    </row>
    <row r="29" spans="2:15" ht="56.85" customHeight="1" x14ac:dyDescent="0.25">
      <c r="B29" s="14" t="s">
        <v>68</v>
      </c>
      <c r="C29" s="15" t="s">
        <v>69</v>
      </c>
      <c r="D29" s="15" t="s">
        <v>394</v>
      </c>
      <c r="E29" s="18">
        <v>44422</v>
      </c>
      <c r="F29" s="16">
        <v>44379</v>
      </c>
      <c r="G29" s="15" t="s">
        <v>13</v>
      </c>
      <c r="H29" s="14" t="s">
        <v>389</v>
      </c>
      <c r="I29" s="14" t="s">
        <v>362</v>
      </c>
      <c r="J29" s="17">
        <v>7000</v>
      </c>
      <c r="K29" s="81">
        <v>490</v>
      </c>
      <c r="L29" s="83"/>
      <c r="M29" s="81">
        <v>0</v>
      </c>
      <c r="N29" s="83"/>
      <c r="O29" s="9">
        <f t="shared" ref="O29:O54" si="1">J29+K29-M29</f>
        <v>7490</v>
      </c>
    </row>
    <row r="30" spans="2:15" ht="56.85" customHeight="1" x14ac:dyDescent="0.25">
      <c r="B30" s="14" t="s">
        <v>70</v>
      </c>
      <c r="C30" s="15" t="s">
        <v>71</v>
      </c>
      <c r="D30" s="15" t="s">
        <v>395</v>
      </c>
      <c r="E30" s="18">
        <v>44428</v>
      </c>
      <c r="F30" s="16">
        <v>44379</v>
      </c>
      <c r="G30" s="15" t="s">
        <v>13</v>
      </c>
      <c r="H30" s="14" t="s">
        <v>72</v>
      </c>
      <c r="I30" s="14" t="s">
        <v>40</v>
      </c>
      <c r="J30" s="17">
        <v>3400</v>
      </c>
      <c r="K30" s="81">
        <v>238</v>
      </c>
      <c r="L30" s="83"/>
      <c r="M30" s="81">
        <v>0</v>
      </c>
      <c r="N30" s="83"/>
      <c r="O30" s="9">
        <f t="shared" si="1"/>
        <v>3638</v>
      </c>
    </row>
    <row r="31" spans="2:15" ht="56.85" customHeight="1" x14ac:dyDescent="0.25">
      <c r="B31" s="14" t="s">
        <v>73</v>
      </c>
      <c r="C31" s="15" t="s">
        <v>74</v>
      </c>
      <c r="D31" s="15" t="s">
        <v>12</v>
      </c>
      <c r="E31" s="16">
        <v>44406</v>
      </c>
      <c r="F31" s="16">
        <v>44405</v>
      </c>
      <c r="G31" s="15" t="s">
        <v>13</v>
      </c>
      <c r="H31" s="14" t="s">
        <v>75</v>
      </c>
      <c r="I31" s="14" t="s">
        <v>185</v>
      </c>
      <c r="J31" s="17">
        <v>1600</v>
      </c>
      <c r="K31" s="81">
        <v>0</v>
      </c>
      <c r="L31" s="82"/>
      <c r="M31" s="81">
        <v>0</v>
      </c>
      <c r="N31" s="83"/>
      <c r="O31" s="9">
        <f t="shared" si="1"/>
        <v>1600</v>
      </c>
    </row>
    <row r="32" spans="2:15" ht="56.85" customHeight="1" x14ac:dyDescent="0.25">
      <c r="B32" s="14" t="s">
        <v>76</v>
      </c>
      <c r="C32" s="15" t="s">
        <v>397</v>
      </c>
      <c r="D32" s="15"/>
      <c r="E32" s="18" t="s">
        <v>398</v>
      </c>
      <c r="F32" s="16">
        <v>44405</v>
      </c>
      <c r="G32" s="15" t="s">
        <v>13</v>
      </c>
      <c r="H32" s="15" t="s">
        <v>77</v>
      </c>
      <c r="I32" s="14" t="s">
        <v>368</v>
      </c>
      <c r="J32" s="17">
        <v>6000</v>
      </c>
      <c r="K32" s="81">
        <v>0</v>
      </c>
      <c r="L32" s="82"/>
      <c r="M32" s="81">
        <v>0</v>
      </c>
      <c r="N32" s="83"/>
      <c r="O32" s="9">
        <f t="shared" si="1"/>
        <v>6000</v>
      </c>
    </row>
    <row r="33" spans="2:15" ht="56.85" customHeight="1" x14ac:dyDescent="0.25">
      <c r="B33" s="14" t="s">
        <v>78</v>
      </c>
      <c r="C33" s="15" t="s">
        <v>79</v>
      </c>
      <c r="D33" s="15" t="s">
        <v>80</v>
      </c>
      <c r="E33" s="16">
        <v>44367</v>
      </c>
      <c r="F33" s="16">
        <v>44324</v>
      </c>
      <c r="G33" s="15" t="s">
        <v>13</v>
      </c>
      <c r="H33" s="14" t="s">
        <v>65</v>
      </c>
      <c r="I33" s="14" t="s">
        <v>367</v>
      </c>
      <c r="J33" s="17">
        <v>4672.8999999999996</v>
      </c>
      <c r="K33" s="81">
        <v>327.10000000000002</v>
      </c>
      <c r="L33" s="82"/>
      <c r="M33" s="81">
        <v>0</v>
      </c>
      <c r="N33" s="83"/>
      <c r="O33" s="9">
        <f t="shared" si="1"/>
        <v>5000</v>
      </c>
    </row>
    <row r="34" spans="2:15" ht="56.85" customHeight="1" x14ac:dyDescent="0.25">
      <c r="B34" s="14" t="s">
        <v>81</v>
      </c>
      <c r="C34" s="15" t="s">
        <v>24</v>
      </c>
      <c r="D34" s="15" t="s">
        <v>12</v>
      </c>
      <c r="E34" s="16" t="s">
        <v>82</v>
      </c>
      <c r="F34" s="16">
        <v>44411</v>
      </c>
      <c r="G34" s="15" t="s">
        <v>13</v>
      </c>
      <c r="H34" s="14" t="s">
        <v>389</v>
      </c>
      <c r="I34" s="14" t="s">
        <v>362</v>
      </c>
      <c r="J34" s="17">
        <v>11925</v>
      </c>
      <c r="K34" s="81">
        <v>834.75</v>
      </c>
      <c r="L34" s="82"/>
      <c r="M34" s="81">
        <v>0</v>
      </c>
      <c r="N34" s="83"/>
      <c r="O34" s="9">
        <f t="shared" si="1"/>
        <v>12759.75</v>
      </c>
    </row>
    <row r="35" spans="2:15" ht="56.85" customHeight="1" x14ac:dyDescent="0.25">
      <c r="B35" s="14" t="s">
        <v>83</v>
      </c>
      <c r="C35" s="15" t="s">
        <v>84</v>
      </c>
      <c r="D35" s="15" t="s">
        <v>12</v>
      </c>
      <c r="E35" s="16">
        <v>44429</v>
      </c>
      <c r="F35" s="16">
        <v>44428</v>
      </c>
      <c r="G35" s="15" t="s">
        <v>13</v>
      </c>
      <c r="H35" s="14" t="s">
        <v>18</v>
      </c>
      <c r="I35" s="14" t="s">
        <v>361</v>
      </c>
      <c r="J35" s="17">
        <v>4400</v>
      </c>
      <c r="K35" s="81">
        <v>308</v>
      </c>
      <c r="L35" s="82"/>
      <c r="M35" s="81">
        <v>0</v>
      </c>
      <c r="N35" s="83"/>
      <c r="O35" s="9">
        <f t="shared" si="1"/>
        <v>4708</v>
      </c>
    </row>
    <row r="36" spans="2:15" ht="56.85" customHeight="1" x14ac:dyDescent="0.25">
      <c r="B36" s="14" t="s">
        <v>85</v>
      </c>
      <c r="C36" s="15" t="s">
        <v>86</v>
      </c>
      <c r="D36" s="15" t="s">
        <v>12</v>
      </c>
      <c r="E36" s="16">
        <v>44415</v>
      </c>
      <c r="F36" s="16">
        <v>44414</v>
      </c>
      <c r="G36" s="15" t="s">
        <v>13</v>
      </c>
      <c r="H36" s="14" t="s">
        <v>34</v>
      </c>
      <c r="I36" s="14" t="s">
        <v>364</v>
      </c>
      <c r="J36" s="17">
        <v>3000</v>
      </c>
      <c r="K36" s="81">
        <v>210</v>
      </c>
      <c r="L36" s="82"/>
      <c r="M36" s="81">
        <v>0</v>
      </c>
      <c r="N36" s="83"/>
      <c r="O36" s="9">
        <f t="shared" si="1"/>
        <v>3210</v>
      </c>
    </row>
    <row r="37" spans="2:15" ht="56.85" customHeight="1" x14ac:dyDescent="0.25">
      <c r="B37" s="14" t="s">
        <v>444</v>
      </c>
      <c r="C37" s="15" t="s">
        <v>411</v>
      </c>
      <c r="D37" s="15" t="s">
        <v>87</v>
      </c>
      <c r="E37" s="16">
        <v>44447</v>
      </c>
      <c r="F37" s="16">
        <v>44406</v>
      </c>
      <c r="G37" s="15" t="s">
        <v>13</v>
      </c>
      <c r="H37" s="14" t="s">
        <v>412</v>
      </c>
      <c r="I37" s="14" t="s">
        <v>369</v>
      </c>
      <c r="J37" s="17">
        <v>1900</v>
      </c>
      <c r="K37" s="81">
        <v>0</v>
      </c>
      <c r="L37" s="82"/>
      <c r="M37" s="81">
        <f ca="1">J37*$N$5</f>
        <v>0</v>
      </c>
      <c r="N37" s="83"/>
      <c r="O37" s="9">
        <f t="shared" ca="1" si="1"/>
        <v>1900</v>
      </c>
    </row>
    <row r="38" spans="2:15" ht="56.85" customHeight="1" x14ac:dyDescent="0.25">
      <c r="B38" s="14" t="s">
        <v>445</v>
      </c>
      <c r="C38" s="15" t="s">
        <v>88</v>
      </c>
      <c r="D38" s="15" t="s">
        <v>87</v>
      </c>
      <c r="E38" s="16">
        <v>44447</v>
      </c>
      <c r="F38" s="16">
        <v>44406</v>
      </c>
      <c r="G38" s="15" t="s">
        <v>13</v>
      </c>
      <c r="H38" s="15" t="s">
        <v>89</v>
      </c>
      <c r="I38" s="14" t="s">
        <v>370</v>
      </c>
      <c r="J38" s="17">
        <v>8300</v>
      </c>
      <c r="K38" s="81">
        <v>581</v>
      </c>
      <c r="L38" s="82"/>
      <c r="M38" s="81">
        <v>0</v>
      </c>
      <c r="N38" s="83"/>
      <c r="O38" s="9">
        <f t="shared" si="1"/>
        <v>8881</v>
      </c>
    </row>
    <row r="39" spans="2:15" ht="56.85" customHeight="1" x14ac:dyDescent="0.25">
      <c r="B39" s="14" t="s">
        <v>446</v>
      </c>
      <c r="C39" s="15" t="s">
        <v>413</v>
      </c>
      <c r="D39" s="15" t="s">
        <v>87</v>
      </c>
      <c r="E39" s="16">
        <v>44451</v>
      </c>
      <c r="F39" s="16">
        <v>44406</v>
      </c>
      <c r="G39" s="15" t="s">
        <v>13</v>
      </c>
      <c r="H39" s="14" t="s">
        <v>90</v>
      </c>
      <c r="I39" s="14" t="s">
        <v>371</v>
      </c>
      <c r="J39" s="17">
        <v>3917.04</v>
      </c>
      <c r="K39" s="81">
        <v>0</v>
      </c>
      <c r="L39" s="82"/>
      <c r="M39" s="81">
        <f ca="1">J39*$N$5</f>
        <v>0</v>
      </c>
      <c r="N39" s="83"/>
      <c r="O39" s="9">
        <f t="shared" ca="1" si="1"/>
        <v>3917.04</v>
      </c>
    </row>
    <row r="40" spans="2:15" ht="56.85" customHeight="1" x14ac:dyDescent="0.25">
      <c r="B40" s="14" t="s">
        <v>450</v>
      </c>
      <c r="C40" s="15" t="s">
        <v>414</v>
      </c>
      <c r="D40" s="15" t="s">
        <v>87</v>
      </c>
      <c r="E40" s="16">
        <v>44442</v>
      </c>
      <c r="F40" s="16">
        <v>44406</v>
      </c>
      <c r="G40" s="15" t="s">
        <v>13</v>
      </c>
      <c r="H40" s="15" t="s">
        <v>91</v>
      </c>
      <c r="I40" s="14" t="s">
        <v>372</v>
      </c>
      <c r="J40" s="17">
        <v>11175.92</v>
      </c>
      <c r="K40" s="81">
        <v>0</v>
      </c>
      <c r="L40" s="82"/>
      <c r="M40" s="81">
        <v>0</v>
      </c>
      <c r="N40" s="83"/>
      <c r="O40" s="9">
        <f t="shared" si="1"/>
        <v>11175.92</v>
      </c>
    </row>
    <row r="41" spans="2:15" ht="56.85" customHeight="1" x14ac:dyDescent="0.25">
      <c r="B41" s="14" t="s">
        <v>447</v>
      </c>
      <c r="C41" s="15" t="s">
        <v>92</v>
      </c>
      <c r="D41" s="15" t="s">
        <v>87</v>
      </c>
      <c r="E41" s="16">
        <v>44444</v>
      </c>
      <c r="F41" s="16">
        <v>44406</v>
      </c>
      <c r="G41" s="15" t="s">
        <v>13</v>
      </c>
      <c r="H41" s="15" t="s">
        <v>93</v>
      </c>
      <c r="I41" s="14" t="s">
        <v>373</v>
      </c>
      <c r="J41" s="17">
        <v>3150</v>
      </c>
      <c r="K41" s="81">
        <v>0</v>
      </c>
      <c r="L41" s="82"/>
      <c r="M41" s="81">
        <f ca="1">J41*$N$5</f>
        <v>0</v>
      </c>
      <c r="N41" s="83"/>
      <c r="O41" s="9">
        <f t="shared" ca="1" si="1"/>
        <v>3150</v>
      </c>
    </row>
    <row r="42" spans="2:15" ht="56.85" customHeight="1" x14ac:dyDescent="0.25">
      <c r="B42" s="14" t="s">
        <v>448</v>
      </c>
      <c r="C42" s="15" t="s">
        <v>415</v>
      </c>
      <c r="D42" s="15" t="s">
        <v>87</v>
      </c>
      <c r="E42" s="16" t="s">
        <v>94</v>
      </c>
      <c r="F42" s="16">
        <v>44406</v>
      </c>
      <c r="G42" s="15" t="s">
        <v>13</v>
      </c>
      <c r="H42" s="15" t="s">
        <v>95</v>
      </c>
      <c r="I42" s="14" t="s">
        <v>374</v>
      </c>
      <c r="J42" s="17">
        <v>8950</v>
      </c>
      <c r="K42" s="81">
        <v>0</v>
      </c>
      <c r="L42" s="82"/>
      <c r="M42" s="81">
        <v>0</v>
      </c>
      <c r="N42" s="83"/>
      <c r="O42" s="9">
        <f t="shared" si="1"/>
        <v>8950</v>
      </c>
    </row>
    <row r="43" spans="2:15" ht="56.85" customHeight="1" x14ac:dyDescent="0.25">
      <c r="B43" s="14" t="s">
        <v>449</v>
      </c>
      <c r="C43" s="15" t="s">
        <v>96</v>
      </c>
      <c r="D43" s="15" t="s">
        <v>87</v>
      </c>
      <c r="E43" s="16" t="s">
        <v>94</v>
      </c>
      <c r="F43" s="16">
        <v>44406</v>
      </c>
      <c r="G43" s="15" t="s">
        <v>13</v>
      </c>
      <c r="H43" s="15" t="s">
        <v>97</v>
      </c>
      <c r="I43" s="14" t="s">
        <v>375</v>
      </c>
      <c r="J43" s="17">
        <v>3200</v>
      </c>
      <c r="K43" s="81">
        <v>0</v>
      </c>
      <c r="L43" s="82"/>
      <c r="M43" s="81">
        <v>0</v>
      </c>
      <c r="N43" s="83"/>
      <c r="O43" s="9">
        <f t="shared" si="1"/>
        <v>3200</v>
      </c>
    </row>
    <row r="44" spans="2:15" ht="56.85" customHeight="1" x14ac:dyDescent="0.25">
      <c r="B44" s="14" t="s">
        <v>451</v>
      </c>
      <c r="C44" s="15" t="s">
        <v>98</v>
      </c>
      <c r="D44" s="15" t="s">
        <v>87</v>
      </c>
      <c r="E44" s="16">
        <v>44457</v>
      </c>
      <c r="F44" s="16">
        <v>44406</v>
      </c>
      <c r="G44" s="15" t="s">
        <v>13</v>
      </c>
      <c r="H44" s="15" t="s">
        <v>99</v>
      </c>
      <c r="I44" s="14" t="s">
        <v>376</v>
      </c>
      <c r="J44" s="17">
        <v>7500</v>
      </c>
      <c r="K44" s="81">
        <v>0</v>
      </c>
      <c r="L44" s="82"/>
      <c r="M44" s="81">
        <f ca="1">J44*$N$5</f>
        <v>0</v>
      </c>
      <c r="N44" s="83"/>
      <c r="O44" s="9">
        <f t="shared" ca="1" si="1"/>
        <v>7500</v>
      </c>
    </row>
    <row r="45" spans="2:15" ht="56.85" customHeight="1" x14ac:dyDescent="0.25">
      <c r="B45" s="14" t="s">
        <v>452</v>
      </c>
      <c r="C45" s="15" t="s">
        <v>100</v>
      </c>
      <c r="D45" s="15" t="s">
        <v>87</v>
      </c>
      <c r="E45" s="16">
        <v>44444</v>
      </c>
      <c r="F45" s="16">
        <v>44406</v>
      </c>
      <c r="G45" s="15" t="s">
        <v>13</v>
      </c>
      <c r="H45" s="15" t="s">
        <v>101</v>
      </c>
      <c r="I45" s="14" t="s">
        <v>416</v>
      </c>
      <c r="J45" s="17">
        <v>2400</v>
      </c>
      <c r="K45" s="81">
        <v>0</v>
      </c>
      <c r="L45" s="82"/>
      <c r="M45" s="81">
        <f ca="1">J45*$N$5</f>
        <v>0</v>
      </c>
      <c r="N45" s="83"/>
      <c r="O45" s="9">
        <f t="shared" ca="1" si="1"/>
        <v>2400</v>
      </c>
    </row>
    <row r="46" spans="2:15" ht="56.85" customHeight="1" x14ac:dyDescent="0.25">
      <c r="B46" s="14" t="s">
        <v>453</v>
      </c>
      <c r="C46" s="15" t="s">
        <v>417</v>
      </c>
      <c r="D46" s="15" t="s">
        <v>87</v>
      </c>
      <c r="E46" s="16" t="s">
        <v>102</v>
      </c>
      <c r="F46" s="16">
        <v>44406</v>
      </c>
      <c r="G46" s="15" t="s">
        <v>13</v>
      </c>
      <c r="H46" s="15" t="s">
        <v>103</v>
      </c>
      <c r="I46" s="14" t="s">
        <v>377</v>
      </c>
      <c r="J46" s="17">
        <v>6900</v>
      </c>
      <c r="K46" s="81">
        <v>0</v>
      </c>
      <c r="L46" s="82"/>
      <c r="M46" s="81">
        <v>0</v>
      </c>
      <c r="N46" s="83"/>
      <c r="O46" s="9">
        <f t="shared" si="1"/>
        <v>6900</v>
      </c>
    </row>
    <row r="47" spans="2:15" ht="56.85" customHeight="1" x14ac:dyDescent="0.25">
      <c r="B47" s="14" t="s">
        <v>454</v>
      </c>
      <c r="C47" s="15" t="s">
        <v>104</v>
      </c>
      <c r="D47" s="15" t="s">
        <v>87</v>
      </c>
      <c r="E47" s="16">
        <v>44455</v>
      </c>
      <c r="F47" s="16">
        <v>44406</v>
      </c>
      <c r="G47" s="15" t="s">
        <v>13</v>
      </c>
      <c r="H47" s="15" t="s">
        <v>405</v>
      </c>
      <c r="I47" s="14" t="s">
        <v>378</v>
      </c>
      <c r="J47" s="17">
        <v>7350</v>
      </c>
      <c r="K47" s="81">
        <v>514.5</v>
      </c>
      <c r="L47" s="82"/>
      <c r="M47" s="81">
        <v>0</v>
      </c>
      <c r="N47" s="83"/>
      <c r="O47" s="9">
        <f t="shared" si="1"/>
        <v>7864.5</v>
      </c>
    </row>
    <row r="48" spans="2:15" ht="56.85" customHeight="1" x14ac:dyDescent="0.25">
      <c r="B48" s="14" t="s">
        <v>455</v>
      </c>
      <c r="C48" s="15" t="s">
        <v>105</v>
      </c>
      <c r="D48" s="15" t="s">
        <v>87</v>
      </c>
      <c r="E48" s="16" t="s">
        <v>106</v>
      </c>
      <c r="F48" s="16">
        <v>44406</v>
      </c>
      <c r="G48" s="15" t="s">
        <v>13</v>
      </c>
      <c r="H48" s="15" t="s">
        <v>107</v>
      </c>
      <c r="I48" s="14" t="s">
        <v>379</v>
      </c>
      <c r="J48" s="17">
        <v>8750</v>
      </c>
      <c r="K48" s="81">
        <v>0</v>
      </c>
      <c r="L48" s="82"/>
      <c r="M48" s="81">
        <v>0</v>
      </c>
      <c r="N48" s="83"/>
      <c r="O48" s="9">
        <f t="shared" si="1"/>
        <v>8750</v>
      </c>
    </row>
    <row r="49" spans="2:15" ht="56.85" customHeight="1" x14ac:dyDescent="0.25">
      <c r="B49" s="14" t="s">
        <v>108</v>
      </c>
      <c r="C49" s="15" t="s">
        <v>109</v>
      </c>
      <c r="D49" s="15" t="s">
        <v>87</v>
      </c>
      <c r="E49" s="16" t="s">
        <v>110</v>
      </c>
      <c r="F49" s="16">
        <v>44406</v>
      </c>
      <c r="G49" s="15" t="s">
        <v>13</v>
      </c>
      <c r="H49" s="19" t="s">
        <v>111</v>
      </c>
      <c r="I49" s="14" t="s">
        <v>380</v>
      </c>
      <c r="J49" s="17">
        <v>8000</v>
      </c>
      <c r="K49" s="81">
        <v>0</v>
      </c>
      <c r="L49" s="82"/>
      <c r="M49" s="81">
        <v>0</v>
      </c>
      <c r="N49" s="83"/>
      <c r="O49" s="9">
        <f t="shared" si="1"/>
        <v>8000</v>
      </c>
    </row>
    <row r="50" spans="2:15" ht="56.85" customHeight="1" x14ac:dyDescent="0.25">
      <c r="B50" s="14" t="s">
        <v>112</v>
      </c>
      <c r="C50" s="15" t="s">
        <v>113</v>
      </c>
      <c r="D50" s="15" t="s">
        <v>87</v>
      </c>
      <c r="E50" s="16" t="s">
        <v>114</v>
      </c>
      <c r="F50" s="16">
        <v>44433</v>
      </c>
      <c r="G50" s="15" t="s">
        <v>13</v>
      </c>
      <c r="H50" s="15" t="s">
        <v>115</v>
      </c>
      <c r="I50" s="14" t="s">
        <v>116</v>
      </c>
      <c r="J50" s="17">
        <v>15000</v>
      </c>
      <c r="K50" s="81">
        <v>0</v>
      </c>
      <c r="L50" s="82"/>
      <c r="M50" s="81">
        <v>0</v>
      </c>
      <c r="N50" s="83"/>
      <c r="O50" s="9">
        <f t="shared" si="1"/>
        <v>15000</v>
      </c>
    </row>
    <row r="51" spans="2:15" ht="56.85" customHeight="1" x14ac:dyDescent="0.25">
      <c r="B51" s="14" t="s">
        <v>117</v>
      </c>
      <c r="C51" s="15" t="s">
        <v>118</v>
      </c>
      <c r="D51" s="15" t="s">
        <v>87</v>
      </c>
      <c r="E51" s="16" t="s">
        <v>119</v>
      </c>
      <c r="F51" s="16">
        <v>44433</v>
      </c>
      <c r="G51" s="15" t="s">
        <v>13</v>
      </c>
      <c r="H51" s="14" t="s">
        <v>120</v>
      </c>
      <c r="I51" s="14" t="s">
        <v>418</v>
      </c>
      <c r="J51" s="17">
        <v>7520</v>
      </c>
      <c r="K51" s="81">
        <v>0</v>
      </c>
      <c r="L51" s="82"/>
      <c r="M51" s="81">
        <v>0</v>
      </c>
      <c r="N51" s="83"/>
      <c r="O51" s="9">
        <f t="shared" si="1"/>
        <v>7520</v>
      </c>
    </row>
    <row r="52" spans="2:15" ht="56.85" customHeight="1" x14ac:dyDescent="0.25">
      <c r="B52" s="14" t="s">
        <v>121</v>
      </c>
      <c r="C52" s="15" t="s">
        <v>122</v>
      </c>
      <c r="D52" s="15" t="s">
        <v>87</v>
      </c>
      <c r="E52" s="16">
        <v>44446</v>
      </c>
      <c r="F52" s="16">
        <v>44406</v>
      </c>
      <c r="G52" s="15" t="s">
        <v>13</v>
      </c>
      <c r="H52" s="14" t="s">
        <v>123</v>
      </c>
      <c r="I52" s="14" t="s">
        <v>381</v>
      </c>
      <c r="J52" s="17">
        <v>3800</v>
      </c>
      <c r="K52" s="81">
        <f>J52*$L$5</f>
        <v>0</v>
      </c>
      <c r="L52" s="82"/>
      <c r="M52" s="81">
        <v>0</v>
      </c>
      <c r="N52" s="83"/>
      <c r="O52" s="9">
        <f t="shared" si="1"/>
        <v>3800</v>
      </c>
    </row>
    <row r="53" spans="2:15" ht="56.85" customHeight="1" x14ac:dyDescent="0.25">
      <c r="B53" s="14" t="s">
        <v>124</v>
      </c>
      <c r="C53" s="15" t="s">
        <v>125</v>
      </c>
      <c r="D53" s="15" t="s">
        <v>87</v>
      </c>
      <c r="E53" s="16">
        <v>44456</v>
      </c>
      <c r="F53" s="16">
        <v>44406</v>
      </c>
      <c r="G53" s="15" t="s">
        <v>13</v>
      </c>
      <c r="H53" s="15" t="s">
        <v>419</v>
      </c>
      <c r="I53" s="14" t="s">
        <v>210</v>
      </c>
      <c r="J53" s="17">
        <v>7000</v>
      </c>
      <c r="K53" s="81">
        <v>490</v>
      </c>
      <c r="L53" s="82"/>
      <c r="M53" s="81">
        <v>0</v>
      </c>
      <c r="N53" s="83"/>
      <c r="O53" s="9">
        <f t="shared" si="1"/>
        <v>7490</v>
      </c>
    </row>
    <row r="54" spans="2:15" ht="56.85" customHeight="1" x14ac:dyDescent="0.25">
      <c r="B54" s="14" t="s">
        <v>126</v>
      </c>
      <c r="C54" s="14" t="s">
        <v>127</v>
      </c>
      <c r="D54" s="15" t="s">
        <v>87</v>
      </c>
      <c r="E54" s="16">
        <v>44444</v>
      </c>
      <c r="F54" s="16">
        <v>44433</v>
      </c>
      <c r="G54" s="15" t="s">
        <v>13</v>
      </c>
      <c r="H54" s="14" t="s">
        <v>128</v>
      </c>
      <c r="I54" s="14" t="s">
        <v>456</v>
      </c>
      <c r="J54" s="17">
        <v>4100</v>
      </c>
      <c r="K54" s="81">
        <v>0</v>
      </c>
      <c r="L54" s="82"/>
      <c r="M54" s="81">
        <v>0</v>
      </c>
      <c r="N54" s="83"/>
      <c r="O54" s="9">
        <f t="shared" si="1"/>
        <v>4100</v>
      </c>
    </row>
    <row r="55" spans="2:15" ht="56.85" customHeight="1" x14ac:dyDescent="0.25">
      <c r="B55" s="14" t="s">
        <v>129</v>
      </c>
      <c r="C55" s="15" t="s">
        <v>130</v>
      </c>
      <c r="D55" s="15" t="s">
        <v>87</v>
      </c>
      <c r="E55" s="16" t="s">
        <v>131</v>
      </c>
      <c r="F55" s="16">
        <v>44433</v>
      </c>
      <c r="G55" s="20" t="s">
        <v>13</v>
      </c>
      <c r="H55" s="21" t="s">
        <v>132</v>
      </c>
      <c r="I55" s="21" t="s">
        <v>133</v>
      </c>
      <c r="J55" s="9">
        <v>12375.99</v>
      </c>
      <c r="K55" s="84">
        <v>0</v>
      </c>
      <c r="L55" s="85"/>
      <c r="M55" s="84">
        <v>0</v>
      </c>
      <c r="N55" s="86"/>
      <c r="O55" s="9">
        <v>12375.99</v>
      </c>
    </row>
    <row r="56" spans="2:15" ht="56.85" customHeight="1" x14ac:dyDescent="0.25">
      <c r="B56" s="14" t="s">
        <v>134</v>
      </c>
      <c r="C56" s="15" t="s">
        <v>135</v>
      </c>
      <c r="D56" s="15" t="s">
        <v>87</v>
      </c>
      <c r="E56" s="16" t="s">
        <v>136</v>
      </c>
      <c r="F56" s="16">
        <v>44406</v>
      </c>
      <c r="G56" s="15" t="s">
        <v>13</v>
      </c>
      <c r="H56" s="15" t="s">
        <v>420</v>
      </c>
      <c r="I56" s="22" t="s">
        <v>137</v>
      </c>
      <c r="J56" s="17">
        <v>7100</v>
      </c>
      <c r="K56" s="81">
        <v>0</v>
      </c>
      <c r="L56" s="82"/>
      <c r="M56" s="81">
        <v>0</v>
      </c>
      <c r="N56" s="83"/>
      <c r="O56" s="9">
        <f>J56+K56-M56</f>
        <v>7100</v>
      </c>
    </row>
    <row r="57" spans="2:15" ht="56.85" customHeight="1" x14ac:dyDescent="0.25">
      <c r="B57" s="14" t="s">
        <v>138</v>
      </c>
      <c r="C57" s="15" t="s">
        <v>139</v>
      </c>
      <c r="D57" s="15" t="s">
        <v>87</v>
      </c>
      <c r="E57" s="16">
        <v>44455</v>
      </c>
      <c r="F57" s="16">
        <v>44406</v>
      </c>
      <c r="G57" s="15" t="s">
        <v>13</v>
      </c>
      <c r="H57" s="14" t="s">
        <v>140</v>
      </c>
      <c r="I57" s="14" t="s">
        <v>141</v>
      </c>
      <c r="J57" s="17">
        <v>7500</v>
      </c>
      <c r="K57" s="81">
        <v>525</v>
      </c>
      <c r="L57" s="82"/>
      <c r="M57" s="81">
        <v>0</v>
      </c>
      <c r="N57" s="83"/>
      <c r="O57" s="9">
        <f>J57+K57-M57</f>
        <v>8025</v>
      </c>
    </row>
    <row r="58" spans="2:15" ht="56.85" customHeight="1" x14ac:dyDescent="0.25">
      <c r="B58" s="14" t="s">
        <v>142</v>
      </c>
      <c r="C58" s="15" t="s">
        <v>143</v>
      </c>
      <c r="D58" s="15" t="s">
        <v>87</v>
      </c>
      <c r="E58" s="16" t="s">
        <v>102</v>
      </c>
      <c r="F58" s="16">
        <v>44406</v>
      </c>
      <c r="G58" s="15" t="s">
        <v>13</v>
      </c>
      <c r="H58" s="14" t="s">
        <v>144</v>
      </c>
      <c r="I58" s="14" t="s">
        <v>145</v>
      </c>
      <c r="J58" s="17">
        <v>4305.68</v>
      </c>
      <c r="K58" s="81">
        <v>0</v>
      </c>
      <c r="L58" s="82"/>
      <c r="M58" s="81">
        <v>0</v>
      </c>
      <c r="N58" s="83"/>
      <c r="O58" s="9">
        <f>J58+K58-M58</f>
        <v>4305.68</v>
      </c>
    </row>
    <row r="59" spans="2:15" ht="56.85" customHeight="1" x14ac:dyDescent="0.25">
      <c r="B59" s="14" t="s">
        <v>146</v>
      </c>
      <c r="C59" s="15" t="s">
        <v>421</v>
      </c>
      <c r="D59" s="15" t="s">
        <v>87</v>
      </c>
      <c r="E59" s="16" t="s">
        <v>422</v>
      </c>
      <c r="F59" s="16">
        <v>44406</v>
      </c>
      <c r="G59" s="15" t="s">
        <v>13</v>
      </c>
      <c r="H59" s="14" t="s">
        <v>147</v>
      </c>
      <c r="I59" s="14" t="s">
        <v>148</v>
      </c>
      <c r="J59" s="17">
        <v>3975</v>
      </c>
      <c r="K59" s="81">
        <v>0</v>
      </c>
      <c r="L59" s="82"/>
      <c r="M59" s="81">
        <v>0</v>
      </c>
      <c r="N59" s="83"/>
      <c r="O59" s="10">
        <f>J59+K59-M59</f>
        <v>3975</v>
      </c>
    </row>
    <row r="60" spans="2:15" ht="56.85" customHeight="1" x14ac:dyDescent="0.25">
      <c r="B60" s="14" t="s">
        <v>149</v>
      </c>
      <c r="C60" s="15" t="s">
        <v>423</v>
      </c>
      <c r="D60" s="15" t="s">
        <v>87</v>
      </c>
      <c r="E60" s="16" t="s">
        <v>424</v>
      </c>
      <c r="F60" s="16">
        <v>44406</v>
      </c>
      <c r="G60" s="15" t="s">
        <v>13</v>
      </c>
      <c r="H60" s="14" t="s">
        <v>150</v>
      </c>
      <c r="I60" s="14" t="s">
        <v>151</v>
      </c>
      <c r="J60" s="17">
        <v>3800</v>
      </c>
      <c r="K60" s="81">
        <v>0</v>
      </c>
      <c r="L60" s="82"/>
      <c r="M60" s="81">
        <v>0</v>
      </c>
      <c r="N60" s="83"/>
      <c r="O60" s="10">
        <f>J60+K60-M60</f>
        <v>3800</v>
      </c>
    </row>
    <row r="61" spans="2:15" ht="56.85" customHeight="1" x14ac:dyDescent="0.25">
      <c r="B61" s="14" t="s">
        <v>152</v>
      </c>
      <c r="C61" s="15" t="s">
        <v>153</v>
      </c>
      <c r="D61" s="15" t="s">
        <v>87</v>
      </c>
      <c r="E61" s="16" t="s">
        <v>119</v>
      </c>
      <c r="F61" s="16">
        <v>44406</v>
      </c>
      <c r="G61" s="15" t="s">
        <v>13</v>
      </c>
      <c r="H61" s="14" t="s">
        <v>154</v>
      </c>
      <c r="I61" s="14" t="s">
        <v>155</v>
      </c>
      <c r="J61" s="17">
        <v>4650</v>
      </c>
      <c r="K61" s="81">
        <v>0</v>
      </c>
      <c r="L61" s="83"/>
      <c r="M61" s="81">
        <v>0</v>
      </c>
      <c r="N61" s="83"/>
      <c r="O61" s="10">
        <v>4650</v>
      </c>
    </row>
    <row r="62" spans="2:15" ht="56.85" customHeight="1" x14ac:dyDescent="0.25">
      <c r="B62" s="14" t="s">
        <v>156</v>
      </c>
      <c r="C62" s="15" t="s">
        <v>157</v>
      </c>
      <c r="D62" s="15" t="s">
        <v>87</v>
      </c>
      <c r="E62" s="16" t="s">
        <v>119</v>
      </c>
      <c r="F62" s="16">
        <v>44433</v>
      </c>
      <c r="G62" s="15" t="s">
        <v>13</v>
      </c>
      <c r="H62" s="14" t="s">
        <v>158</v>
      </c>
      <c r="I62" s="14" t="s">
        <v>382</v>
      </c>
      <c r="J62" s="17">
        <v>9825</v>
      </c>
      <c r="K62" s="81">
        <v>0</v>
      </c>
      <c r="L62" s="82"/>
      <c r="M62" s="81">
        <v>0</v>
      </c>
      <c r="N62" s="83"/>
      <c r="O62" s="10">
        <f t="shared" ref="O62:O68" si="2">J62+K62-M62</f>
        <v>9825</v>
      </c>
    </row>
    <row r="63" spans="2:15" ht="56.85" customHeight="1" x14ac:dyDescent="0.25">
      <c r="B63" s="14" t="s">
        <v>159</v>
      </c>
      <c r="C63" s="15" t="s">
        <v>160</v>
      </c>
      <c r="D63" s="15" t="s">
        <v>87</v>
      </c>
      <c r="E63" s="16">
        <v>44447</v>
      </c>
      <c r="F63" s="16">
        <v>44433</v>
      </c>
      <c r="G63" s="15" t="s">
        <v>13</v>
      </c>
      <c r="H63" s="14" t="s">
        <v>158</v>
      </c>
      <c r="I63" s="14" t="s">
        <v>382</v>
      </c>
      <c r="J63" s="17">
        <v>1429.8</v>
      </c>
      <c r="K63" s="81">
        <v>0</v>
      </c>
      <c r="L63" s="82"/>
      <c r="M63" s="81">
        <v>0</v>
      </c>
      <c r="N63" s="83"/>
      <c r="O63" s="10">
        <f t="shared" si="2"/>
        <v>1429.8</v>
      </c>
    </row>
    <row r="64" spans="2:15" ht="56.85" customHeight="1" x14ac:dyDescent="0.25">
      <c r="B64" s="14" t="s">
        <v>161</v>
      </c>
      <c r="C64" s="15" t="s">
        <v>162</v>
      </c>
      <c r="D64" s="15" t="s">
        <v>87</v>
      </c>
      <c r="E64" s="16">
        <v>44451</v>
      </c>
      <c r="F64" s="16">
        <v>44433</v>
      </c>
      <c r="G64" s="15" t="s">
        <v>13</v>
      </c>
      <c r="H64" s="15" t="s">
        <v>420</v>
      </c>
      <c r="I64" s="14" t="s">
        <v>137</v>
      </c>
      <c r="J64" s="17">
        <v>4400</v>
      </c>
      <c r="K64" s="81">
        <v>0</v>
      </c>
      <c r="L64" s="82"/>
      <c r="M64" s="81">
        <v>0</v>
      </c>
      <c r="N64" s="83"/>
      <c r="O64" s="10">
        <f t="shared" si="2"/>
        <v>4400</v>
      </c>
    </row>
    <row r="65" spans="2:15" ht="56.85" customHeight="1" x14ac:dyDescent="0.25">
      <c r="B65" s="14" t="s">
        <v>163</v>
      </c>
      <c r="C65" s="15" t="s">
        <v>164</v>
      </c>
      <c r="D65" s="15" t="s">
        <v>87</v>
      </c>
      <c r="E65" s="16">
        <v>44444</v>
      </c>
      <c r="F65" s="16">
        <v>44433</v>
      </c>
      <c r="G65" s="15" t="s">
        <v>13</v>
      </c>
      <c r="H65" s="15" t="s">
        <v>165</v>
      </c>
      <c r="I65" s="14" t="s">
        <v>166</v>
      </c>
      <c r="J65" s="17">
        <v>4500</v>
      </c>
      <c r="K65" s="81">
        <v>0</v>
      </c>
      <c r="L65" s="82"/>
      <c r="M65" s="81">
        <v>0</v>
      </c>
      <c r="N65" s="83"/>
      <c r="O65" s="10">
        <f t="shared" si="2"/>
        <v>4500</v>
      </c>
    </row>
    <row r="66" spans="2:15" ht="56.85" customHeight="1" x14ac:dyDescent="0.25">
      <c r="B66" s="14" t="s">
        <v>167</v>
      </c>
      <c r="C66" s="15" t="s">
        <v>168</v>
      </c>
      <c r="D66" s="15" t="s">
        <v>87</v>
      </c>
      <c r="E66" s="16">
        <v>44447</v>
      </c>
      <c r="F66" s="16">
        <v>44433</v>
      </c>
      <c r="G66" s="15" t="s">
        <v>13</v>
      </c>
      <c r="H66" s="14" t="s">
        <v>169</v>
      </c>
      <c r="I66" s="14" t="s">
        <v>383</v>
      </c>
      <c r="J66" s="17">
        <v>1300</v>
      </c>
      <c r="K66" s="81">
        <v>0</v>
      </c>
      <c r="L66" s="83"/>
      <c r="M66" s="81">
        <v>0</v>
      </c>
      <c r="N66" s="83"/>
      <c r="O66" s="10">
        <f t="shared" si="2"/>
        <v>1300</v>
      </c>
    </row>
    <row r="67" spans="2:15" ht="56.85" customHeight="1" x14ac:dyDescent="0.25">
      <c r="B67" s="14" t="s">
        <v>170</v>
      </c>
      <c r="C67" s="15" t="s">
        <v>171</v>
      </c>
      <c r="D67" s="15" t="s">
        <v>87</v>
      </c>
      <c r="E67" s="16" t="s">
        <v>172</v>
      </c>
      <c r="F67" s="16">
        <v>44433</v>
      </c>
      <c r="G67" s="15" t="s">
        <v>13</v>
      </c>
      <c r="H67" s="14" t="s">
        <v>425</v>
      </c>
      <c r="I67" s="14" t="s">
        <v>173</v>
      </c>
      <c r="J67" s="17">
        <v>5270</v>
      </c>
      <c r="K67" s="81">
        <v>0</v>
      </c>
      <c r="L67" s="82"/>
      <c r="M67" s="81">
        <v>0</v>
      </c>
      <c r="N67" s="83"/>
      <c r="O67" s="10">
        <f t="shared" si="2"/>
        <v>5270</v>
      </c>
    </row>
    <row r="68" spans="2:15" ht="56.85" customHeight="1" x14ac:dyDescent="0.25">
      <c r="B68" s="14" t="s">
        <v>174</v>
      </c>
      <c r="C68" s="15" t="s">
        <v>426</v>
      </c>
      <c r="D68" s="15" t="s">
        <v>87</v>
      </c>
      <c r="E68" s="16">
        <v>44448</v>
      </c>
      <c r="F68" s="16">
        <v>44433</v>
      </c>
      <c r="G68" s="15" t="s">
        <v>13</v>
      </c>
      <c r="H68" s="23" t="s">
        <v>175</v>
      </c>
      <c r="I68" s="14" t="s">
        <v>384</v>
      </c>
      <c r="J68" s="17">
        <v>6706.87</v>
      </c>
      <c r="K68" s="81">
        <v>0</v>
      </c>
      <c r="L68" s="82"/>
      <c r="M68" s="81">
        <v>0</v>
      </c>
      <c r="N68" s="83"/>
      <c r="O68" s="10">
        <f t="shared" si="2"/>
        <v>6706.87</v>
      </c>
    </row>
    <row r="69" spans="2:15" ht="56.85" customHeight="1" x14ac:dyDescent="0.25">
      <c r="B69" s="14" t="s">
        <v>176</v>
      </c>
      <c r="C69" s="15" t="s">
        <v>177</v>
      </c>
      <c r="D69" s="15" t="s">
        <v>87</v>
      </c>
      <c r="E69" s="16" t="s">
        <v>427</v>
      </c>
      <c r="F69" s="16">
        <v>44433</v>
      </c>
      <c r="G69" s="15" t="s">
        <v>13</v>
      </c>
      <c r="H69" s="22" t="s">
        <v>178</v>
      </c>
      <c r="I69" s="14" t="s">
        <v>179</v>
      </c>
      <c r="J69" s="17">
        <v>4320</v>
      </c>
      <c r="K69" s="81">
        <v>0</v>
      </c>
      <c r="L69" s="82"/>
      <c r="M69" s="81">
        <f t="shared" ref="M69" ca="1" si="3">J69*$N$5</f>
        <v>0</v>
      </c>
      <c r="N69" s="83"/>
      <c r="O69" s="10">
        <v>4320</v>
      </c>
    </row>
    <row r="70" spans="2:15" ht="56.85" customHeight="1" x14ac:dyDescent="0.25">
      <c r="B70" s="14" t="s">
        <v>180</v>
      </c>
      <c r="C70" s="15" t="s">
        <v>181</v>
      </c>
      <c r="D70" s="15" t="s">
        <v>87</v>
      </c>
      <c r="E70" s="16">
        <v>44455</v>
      </c>
      <c r="F70" s="16">
        <v>44433</v>
      </c>
      <c r="G70" s="15" t="s">
        <v>13</v>
      </c>
      <c r="H70" s="15" t="s">
        <v>182</v>
      </c>
      <c r="I70" s="15" t="s">
        <v>183</v>
      </c>
      <c r="J70" s="17">
        <v>9625</v>
      </c>
      <c r="K70" s="81">
        <v>673.75</v>
      </c>
      <c r="L70" s="82"/>
      <c r="M70" s="81">
        <v>0</v>
      </c>
      <c r="N70" s="83"/>
      <c r="O70" s="10">
        <f>J70+K70-M70</f>
        <v>10298.75</v>
      </c>
    </row>
    <row r="71" spans="2:15" ht="56.85" customHeight="1" x14ac:dyDescent="0.25">
      <c r="B71" s="14" t="s">
        <v>184</v>
      </c>
      <c r="C71" s="15" t="s">
        <v>428</v>
      </c>
      <c r="D71" s="15" t="s">
        <v>87</v>
      </c>
      <c r="E71" s="16">
        <v>44451</v>
      </c>
      <c r="F71" s="16">
        <v>44433</v>
      </c>
      <c r="G71" s="15" t="s">
        <v>13</v>
      </c>
      <c r="H71" s="14" t="s">
        <v>75</v>
      </c>
      <c r="I71" s="22" t="s">
        <v>185</v>
      </c>
      <c r="J71" s="17">
        <v>5920</v>
      </c>
      <c r="K71" s="81">
        <v>0</v>
      </c>
      <c r="L71" s="82"/>
      <c r="M71" s="81">
        <v>0</v>
      </c>
      <c r="N71" s="83"/>
      <c r="O71" s="10">
        <f>J71+K71-M71</f>
        <v>5920</v>
      </c>
    </row>
    <row r="72" spans="2:15" ht="56.85" customHeight="1" x14ac:dyDescent="0.25">
      <c r="B72" s="14" t="s">
        <v>186</v>
      </c>
      <c r="C72" s="15" t="s">
        <v>187</v>
      </c>
      <c r="D72" s="15" t="s">
        <v>87</v>
      </c>
      <c r="E72" s="16">
        <v>44450</v>
      </c>
      <c r="F72" s="16">
        <v>44433</v>
      </c>
      <c r="G72" s="15" t="s">
        <v>13</v>
      </c>
      <c r="H72" s="14" t="s">
        <v>188</v>
      </c>
      <c r="I72" s="14" t="s">
        <v>385</v>
      </c>
      <c r="J72" s="17">
        <v>3200</v>
      </c>
      <c r="K72" s="81">
        <v>0</v>
      </c>
      <c r="L72" s="82"/>
      <c r="M72" s="81">
        <v>0</v>
      </c>
      <c r="N72" s="83"/>
      <c r="O72" s="10">
        <f>J72+K72-M72</f>
        <v>3200</v>
      </c>
    </row>
    <row r="73" spans="2:15" ht="56.85" customHeight="1" x14ac:dyDescent="0.25">
      <c r="B73" s="14" t="s">
        <v>189</v>
      </c>
      <c r="C73" s="15" t="s">
        <v>190</v>
      </c>
      <c r="D73" s="15" t="s">
        <v>87</v>
      </c>
      <c r="E73" s="16" t="s">
        <v>110</v>
      </c>
      <c r="F73" s="16">
        <v>44433</v>
      </c>
      <c r="G73" s="15" t="s">
        <v>13</v>
      </c>
      <c r="H73" s="14" t="s">
        <v>191</v>
      </c>
      <c r="I73" s="14" t="s">
        <v>192</v>
      </c>
      <c r="J73" s="17">
        <v>5110</v>
      </c>
      <c r="K73" s="81">
        <v>0</v>
      </c>
      <c r="L73" s="82"/>
      <c r="M73" s="81">
        <v>0</v>
      </c>
      <c r="N73" s="83"/>
      <c r="O73" s="10">
        <f>J73+K73-M73</f>
        <v>5110</v>
      </c>
    </row>
    <row r="74" spans="2:15" ht="56.85" customHeight="1" x14ac:dyDescent="0.25">
      <c r="B74" s="14" t="s">
        <v>193</v>
      </c>
      <c r="C74" s="15" t="s">
        <v>194</v>
      </c>
      <c r="D74" s="15" t="s">
        <v>87</v>
      </c>
      <c r="E74" s="16" t="s">
        <v>110</v>
      </c>
      <c r="F74" s="16">
        <v>44433</v>
      </c>
      <c r="G74" s="15" t="s">
        <v>13</v>
      </c>
      <c r="H74" s="14" t="s">
        <v>195</v>
      </c>
      <c r="I74" s="14" t="s">
        <v>196</v>
      </c>
      <c r="J74" s="17">
        <v>7200</v>
      </c>
      <c r="K74" s="81">
        <v>0</v>
      </c>
      <c r="L74" s="82"/>
      <c r="M74" s="81">
        <v>0</v>
      </c>
      <c r="N74" s="83"/>
      <c r="O74" s="10">
        <v>7200</v>
      </c>
    </row>
    <row r="75" spans="2:15" ht="63" customHeight="1" x14ac:dyDescent="0.25">
      <c r="B75" s="14" t="s">
        <v>197</v>
      </c>
      <c r="C75" s="15" t="s">
        <v>198</v>
      </c>
      <c r="D75" s="15" t="s">
        <v>87</v>
      </c>
      <c r="E75" s="16">
        <v>44457</v>
      </c>
      <c r="F75" s="16">
        <v>44433</v>
      </c>
      <c r="G75" s="15" t="s">
        <v>13</v>
      </c>
      <c r="H75" s="14" t="s">
        <v>199</v>
      </c>
      <c r="I75" s="14" t="s">
        <v>200</v>
      </c>
      <c r="J75" s="17">
        <v>3716</v>
      </c>
      <c r="K75" s="81">
        <v>0</v>
      </c>
      <c r="L75" s="82"/>
      <c r="M75" s="81">
        <v>0</v>
      </c>
      <c r="N75" s="83"/>
      <c r="O75" s="10">
        <f>J75+K75-M75</f>
        <v>3716</v>
      </c>
    </row>
    <row r="76" spans="2:15" ht="67.5" customHeight="1" x14ac:dyDescent="0.25">
      <c r="B76" s="21" t="s">
        <v>201</v>
      </c>
      <c r="C76" s="15" t="s">
        <v>202</v>
      </c>
      <c r="D76" s="15" t="s">
        <v>87</v>
      </c>
      <c r="E76" s="16">
        <v>44457</v>
      </c>
      <c r="F76" s="16">
        <v>44448</v>
      </c>
      <c r="G76" s="15" t="s">
        <v>203</v>
      </c>
      <c r="H76" s="15" t="s">
        <v>429</v>
      </c>
      <c r="I76" s="14" t="s">
        <v>386</v>
      </c>
      <c r="J76" s="17">
        <v>12850</v>
      </c>
      <c r="K76" s="81">
        <f t="shared" ref="K76" si="4">J76*$L$5</f>
        <v>0</v>
      </c>
      <c r="L76" s="82"/>
      <c r="M76" s="81">
        <v>0</v>
      </c>
      <c r="N76" s="83"/>
      <c r="O76" s="10">
        <f>J76+K76-M76</f>
        <v>12850</v>
      </c>
    </row>
    <row r="77" spans="2:15" ht="56.85" customHeight="1" x14ac:dyDescent="0.25">
      <c r="B77" s="21" t="s">
        <v>399</v>
      </c>
      <c r="C77" s="15" t="s">
        <v>400</v>
      </c>
      <c r="D77" s="15" t="s">
        <v>39</v>
      </c>
      <c r="E77" s="16">
        <v>44464</v>
      </c>
      <c r="F77" s="16">
        <v>44461</v>
      </c>
      <c r="G77" s="15" t="s">
        <v>13</v>
      </c>
      <c r="H77" s="15" t="s">
        <v>402</v>
      </c>
      <c r="I77" s="14" t="s">
        <v>401</v>
      </c>
      <c r="J77" s="17">
        <v>4500</v>
      </c>
      <c r="K77" s="81">
        <v>315</v>
      </c>
      <c r="L77" s="83"/>
      <c r="M77" s="24">
        <v>0</v>
      </c>
      <c r="N77" s="25">
        <v>0</v>
      </c>
      <c r="O77" s="10">
        <v>4815</v>
      </c>
    </row>
    <row r="78" spans="2:15" ht="56.85" customHeight="1" x14ac:dyDescent="0.25">
      <c r="B78" s="14" t="s">
        <v>204</v>
      </c>
      <c r="C78" s="15" t="s">
        <v>403</v>
      </c>
      <c r="D78" s="15" t="s">
        <v>39</v>
      </c>
      <c r="E78" s="16">
        <v>44463</v>
      </c>
      <c r="F78" s="16">
        <v>44461</v>
      </c>
      <c r="G78" s="15" t="s">
        <v>13</v>
      </c>
      <c r="H78" s="14" t="s">
        <v>72</v>
      </c>
      <c r="I78" s="14" t="s">
        <v>40</v>
      </c>
      <c r="J78" s="17">
        <v>3200</v>
      </c>
      <c r="K78" s="81">
        <v>224</v>
      </c>
      <c r="L78" s="82"/>
      <c r="M78" s="81">
        <v>0</v>
      </c>
      <c r="N78" s="83"/>
      <c r="O78" s="10">
        <f>J78+K78-M78</f>
        <v>3424</v>
      </c>
    </row>
    <row r="79" spans="2:15" ht="56.85" customHeight="1" x14ac:dyDescent="0.25">
      <c r="B79" s="14" t="s">
        <v>205</v>
      </c>
      <c r="C79" s="15" t="s">
        <v>206</v>
      </c>
      <c r="D79" s="15" t="s">
        <v>404</v>
      </c>
      <c r="E79" s="16">
        <v>44469</v>
      </c>
      <c r="F79" s="16">
        <v>44461</v>
      </c>
      <c r="G79" s="15" t="s">
        <v>13</v>
      </c>
      <c r="H79" s="14" t="s">
        <v>405</v>
      </c>
      <c r="I79" s="14" t="s">
        <v>378</v>
      </c>
      <c r="J79" s="17">
        <v>1134.67</v>
      </c>
      <c r="K79" s="81">
        <v>79.430000000000007</v>
      </c>
      <c r="L79" s="82"/>
      <c r="M79" s="81">
        <v>0</v>
      </c>
      <c r="N79" s="83"/>
      <c r="O79" s="10">
        <v>1214.0999999999999</v>
      </c>
    </row>
    <row r="80" spans="2:15" ht="56.85" customHeight="1" x14ac:dyDescent="0.25">
      <c r="B80" s="14" t="s">
        <v>457</v>
      </c>
      <c r="C80" s="15" t="s">
        <v>458</v>
      </c>
      <c r="D80" s="15" t="s">
        <v>39</v>
      </c>
      <c r="E80" s="16">
        <v>44477</v>
      </c>
      <c r="F80" s="16">
        <v>44461</v>
      </c>
      <c r="G80" s="15" t="s">
        <v>13</v>
      </c>
      <c r="H80" s="14" t="s">
        <v>459</v>
      </c>
      <c r="I80" s="14" t="s">
        <v>460</v>
      </c>
      <c r="J80" s="17">
        <v>4600</v>
      </c>
      <c r="K80" s="81">
        <v>322</v>
      </c>
      <c r="L80" s="83"/>
      <c r="M80" s="24"/>
      <c r="N80" s="25">
        <v>0</v>
      </c>
      <c r="O80" s="10">
        <v>4922</v>
      </c>
    </row>
    <row r="81" spans="1:15" ht="56.85" customHeight="1" x14ac:dyDescent="0.25">
      <c r="B81" s="14" t="s">
        <v>207</v>
      </c>
      <c r="C81" s="15" t="s">
        <v>208</v>
      </c>
      <c r="D81" s="15" t="s">
        <v>209</v>
      </c>
      <c r="E81" s="16">
        <v>44464</v>
      </c>
      <c r="F81" s="16">
        <v>44465</v>
      </c>
      <c r="G81" s="15" t="s">
        <v>13</v>
      </c>
      <c r="H81" s="14" t="s">
        <v>389</v>
      </c>
      <c r="I81" s="14" t="s">
        <v>362</v>
      </c>
      <c r="J81" s="17">
        <v>12000</v>
      </c>
      <c r="K81" s="81">
        <v>840</v>
      </c>
      <c r="L81" s="82"/>
      <c r="M81" s="81">
        <v>0</v>
      </c>
      <c r="N81" s="83"/>
      <c r="O81" s="10">
        <f>J81+K81-M81</f>
        <v>12840</v>
      </c>
    </row>
    <row r="82" spans="1:15" ht="56.85" customHeight="1" x14ac:dyDescent="0.25">
      <c r="B82" s="14" t="s">
        <v>406</v>
      </c>
      <c r="C82" s="15" t="s">
        <v>407</v>
      </c>
      <c r="D82" s="15" t="s">
        <v>408</v>
      </c>
      <c r="E82" s="16">
        <v>44406</v>
      </c>
      <c r="F82" s="16">
        <v>44405</v>
      </c>
      <c r="G82" s="15" t="s">
        <v>13</v>
      </c>
      <c r="H82" s="15" t="s">
        <v>360</v>
      </c>
      <c r="I82" s="17" t="s">
        <v>37</v>
      </c>
      <c r="J82" s="17">
        <v>750</v>
      </c>
      <c r="K82" s="81">
        <v>52.5</v>
      </c>
      <c r="L82" s="83"/>
      <c r="M82" s="81">
        <v>0</v>
      </c>
      <c r="N82" s="83"/>
      <c r="O82" s="10">
        <v>802.5</v>
      </c>
    </row>
    <row r="83" spans="1:15" ht="56.85" customHeight="1" x14ac:dyDescent="0.25">
      <c r="B83" s="15" t="s">
        <v>462</v>
      </c>
      <c r="C83" s="15" t="s">
        <v>463</v>
      </c>
      <c r="D83" s="15"/>
      <c r="E83" s="16" t="s">
        <v>464</v>
      </c>
      <c r="F83" s="16">
        <v>44462</v>
      </c>
      <c r="G83" s="15" t="s">
        <v>13</v>
      </c>
      <c r="H83" s="15" t="s">
        <v>465</v>
      </c>
      <c r="I83" s="17" t="s">
        <v>466</v>
      </c>
      <c r="J83" s="17">
        <v>14018.96</v>
      </c>
      <c r="K83" s="81">
        <v>981.31</v>
      </c>
      <c r="L83" s="83"/>
      <c r="M83" s="24"/>
      <c r="N83" s="17">
        <v>0</v>
      </c>
      <c r="O83" s="11">
        <v>15000</v>
      </c>
    </row>
    <row r="84" spans="1:15" ht="56.85" customHeight="1" x14ac:dyDescent="0.25">
      <c r="B84" s="26" t="s">
        <v>271</v>
      </c>
      <c r="C84" s="26" t="s">
        <v>294</v>
      </c>
      <c r="D84" s="26" t="s">
        <v>231</v>
      </c>
      <c r="E84" s="27" t="s">
        <v>306</v>
      </c>
      <c r="F84" s="28">
        <v>44379</v>
      </c>
      <c r="G84" s="26" t="s">
        <v>13</v>
      </c>
      <c r="H84" s="15" t="s">
        <v>316</v>
      </c>
      <c r="I84" s="26" t="s">
        <v>336</v>
      </c>
      <c r="J84" s="29">
        <v>70</v>
      </c>
      <c r="K84" s="89">
        <v>4.9000000000000004</v>
      </c>
      <c r="L84" s="90"/>
      <c r="M84" s="81">
        <v>0</v>
      </c>
      <c r="N84" s="83"/>
      <c r="O84" s="9">
        <v>74.900000000000006</v>
      </c>
    </row>
    <row r="85" spans="1:15" ht="56.85" customHeight="1" x14ac:dyDescent="0.25">
      <c r="B85" s="26" t="s">
        <v>272</v>
      </c>
      <c r="C85" s="26" t="s">
        <v>295</v>
      </c>
      <c r="D85" s="26" t="s">
        <v>301</v>
      </c>
      <c r="E85" s="30" t="s">
        <v>307</v>
      </c>
      <c r="F85" s="28">
        <v>44379</v>
      </c>
      <c r="G85" s="31" t="s">
        <v>13</v>
      </c>
      <c r="H85" s="31" t="s">
        <v>317</v>
      </c>
      <c r="I85" s="15" t="s">
        <v>337</v>
      </c>
      <c r="J85" s="32">
        <v>570</v>
      </c>
      <c r="K85" s="87">
        <v>39.9</v>
      </c>
      <c r="L85" s="88"/>
      <c r="M85" s="33">
        <v>58.5</v>
      </c>
      <c r="N85" s="25">
        <v>85.5</v>
      </c>
      <c r="O85" s="9">
        <v>524.4</v>
      </c>
    </row>
    <row r="86" spans="1:15" ht="56.85" customHeight="1" x14ac:dyDescent="0.25">
      <c r="B86" s="26" t="s">
        <v>273</v>
      </c>
      <c r="C86" s="100" t="s">
        <v>296</v>
      </c>
      <c r="D86" s="26" t="s">
        <v>302</v>
      </c>
      <c r="E86" s="27" t="s">
        <v>308</v>
      </c>
      <c r="F86" s="28">
        <v>44379</v>
      </c>
      <c r="G86" s="26" t="s">
        <v>13</v>
      </c>
      <c r="H86" s="26" t="s">
        <v>318</v>
      </c>
      <c r="I86" s="26" t="s">
        <v>338</v>
      </c>
      <c r="J86" s="34">
        <v>11000</v>
      </c>
      <c r="K86" s="89">
        <v>770</v>
      </c>
      <c r="L86" s="90"/>
      <c r="M86" s="81">
        <v>0</v>
      </c>
      <c r="N86" s="83"/>
      <c r="O86" s="9">
        <v>11770</v>
      </c>
    </row>
    <row r="87" spans="1:15" ht="56.85" customHeight="1" x14ac:dyDescent="0.25">
      <c r="B87" s="26" t="s">
        <v>274</v>
      </c>
      <c r="C87" s="100" t="s">
        <v>297</v>
      </c>
      <c r="D87" s="26" t="s">
        <v>302</v>
      </c>
      <c r="E87" s="27" t="s">
        <v>309</v>
      </c>
      <c r="F87" s="28">
        <v>44379</v>
      </c>
      <c r="G87" s="26" t="s">
        <v>13</v>
      </c>
      <c r="H87" s="26" t="s">
        <v>319</v>
      </c>
      <c r="I87" s="26" t="s">
        <v>339</v>
      </c>
      <c r="J87" s="34">
        <v>3750</v>
      </c>
      <c r="K87" s="89">
        <v>262.5</v>
      </c>
      <c r="L87" s="90"/>
      <c r="M87" s="81">
        <v>0</v>
      </c>
      <c r="N87" s="83"/>
      <c r="O87" s="9">
        <f>SUM(J87:K87)</f>
        <v>4012.5</v>
      </c>
    </row>
    <row r="88" spans="1:15" ht="56.85" customHeight="1" x14ac:dyDescent="0.25">
      <c r="B88" s="26" t="s">
        <v>275</v>
      </c>
      <c r="C88" s="26" t="s">
        <v>298</v>
      </c>
      <c r="D88" s="26" t="s">
        <v>302</v>
      </c>
      <c r="E88" s="27" t="s">
        <v>310</v>
      </c>
      <c r="F88" s="28">
        <v>44379</v>
      </c>
      <c r="G88" s="26" t="s">
        <v>13</v>
      </c>
      <c r="H88" s="26" t="s">
        <v>320</v>
      </c>
      <c r="I88" s="26" t="s">
        <v>340</v>
      </c>
      <c r="J88" s="34">
        <v>600</v>
      </c>
      <c r="K88" s="89">
        <v>42</v>
      </c>
      <c r="L88" s="90"/>
      <c r="M88" s="81">
        <v>0</v>
      </c>
      <c r="N88" s="83"/>
      <c r="O88" s="9">
        <f t="shared" ref="O88:O119" si="5">SUM(J88:K88)</f>
        <v>642</v>
      </c>
    </row>
    <row r="89" spans="1:15" ht="56.85" customHeight="1" x14ac:dyDescent="0.25">
      <c r="B89" s="26" t="s">
        <v>276</v>
      </c>
      <c r="C89" s="26" t="s">
        <v>299</v>
      </c>
      <c r="D89" s="26" t="s">
        <v>302</v>
      </c>
      <c r="E89" s="27" t="s">
        <v>309</v>
      </c>
      <c r="F89" s="28">
        <v>44379</v>
      </c>
      <c r="G89" s="26" t="s">
        <v>13</v>
      </c>
      <c r="H89" s="15" t="s">
        <v>321</v>
      </c>
      <c r="I89" s="26" t="s">
        <v>341</v>
      </c>
      <c r="J89" s="29">
        <v>2800</v>
      </c>
      <c r="K89" s="89">
        <v>196</v>
      </c>
      <c r="L89" s="90"/>
      <c r="M89" s="81">
        <v>0</v>
      </c>
      <c r="N89" s="83"/>
      <c r="O89" s="9">
        <f t="shared" si="5"/>
        <v>2996</v>
      </c>
    </row>
    <row r="90" spans="1:15" ht="73.5" customHeight="1" x14ac:dyDescent="0.25">
      <c r="B90" s="26" t="s">
        <v>277</v>
      </c>
      <c r="C90" s="26" t="s">
        <v>300</v>
      </c>
      <c r="D90" s="26" t="s">
        <v>303</v>
      </c>
      <c r="E90" s="27" t="s">
        <v>311</v>
      </c>
      <c r="F90" s="28">
        <v>44399</v>
      </c>
      <c r="G90" s="26" t="s">
        <v>13</v>
      </c>
      <c r="H90" s="26" t="s">
        <v>322</v>
      </c>
      <c r="I90" s="26" t="s">
        <v>342</v>
      </c>
      <c r="J90" s="34">
        <v>14000</v>
      </c>
      <c r="K90" s="89">
        <v>0</v>
      </c>
      <c r="L90" s="90"/>
      <c r="M90" s="81">
        <v>0</v>
      </c>
      <c r="N90" s="83"/>
      <c r="O90" s="9">
        <f t="shared" si="5"/>
        <v>14000</v>
      </c>
    </row>
    <row r="91" spans="1:15" ht="75" customHeight="1" x14ac:dyDescent="0.25">
      <c r="B91" s="26" t="s">
        <v>278</v>
      </c>
      <c r="C91" s="100" t="s">
        <v>798</v>
      </c>
      <c r="D91" s="26" t="s">
        <v>304</v>
      </c>
      <c r="E91" s="27" t="s">
        <v>312</v>
      </c>
      <c r="F91" s="28">
        <v>44406</v>
      </c>
      <c r="G91" s="31" t="s">
        <v>13</v>
      </c>
      <c r="H91" s="15" t="s">
        <v>323</v>
      </c>
      <c r="I91" s="26" t="s">
        <v>343</v>
      </c>
      <c r="J91" s="29">
        <v>800</v>
      </c>
      <c r="K91" s="89">
        <v>56</v>
      </c>
      <c r="L91" s="90"/>
      <c r="M91" s="81">
        <v>0</v>
      </c>
      <c r="N91" s="83"/>
      <c r="O91" s="10">
        <f t="shared" si="5"/>
        <v>856</v>
      </c>
    </row>
    <row r="92" spans="1:15" ht="56.85" customHeight="1" x14ac:dyDescent="0.25">
      <c r="B92" s="26" t="s">
        <v>279</v>
      </c>
      <c r="C92" s="26" t="s">
        <v>468</v>
      </c>
      <c r="D92" s="26" t="s">
        <v>305</v>
      </c>
      <c r="E92" s="31" t="s">
        <v>409</v>
      </c>
      <c r="F92" s="28">
        <v>44406</v>
      </c>
      <c r="G92" s="31" t="s">
        <v>13</v>
      </c>
      <c r="H92" s="26" t="s">
        <v>324</v>
      </c>
      <c r="I92" s="26" t="s">
        <v>344</v>
      </c>
      <c r="J92" s="29">
        <v>1416</v>
      </c>
      <c r="K92" s="89">
        <v>99.12</v>
      </c>
      <c r="L92" s="90"/>
      <c r="M92" s="81">
        <v>0</v>
      </c>
      <c r="N92" s="83"/>
      <c r="O92" s="10">
        <f t="shared" si="5"/>
        <v>1515.12</v>
      </c>
    </row>
    <row r="93" spans="1:15" ht="56.85" customHeight="1" x14ac:dyDescent="0.25">
      <c r="B93" s="26" t="s">
        <v>280</v>
      </c>
      <c r="C93" s="26" t="s">
        <v>469</v>
      </c>
      <c r="D93" s="31" t="s">
        <v>231</v>
      </c>
      <c r="E93" s="27" t="s">
        <v>240</v>
      </c>
      <c r="F93" s="28">
        <v>44406</v>
      </c>
      <c r="G93" s="31" t="s">
        <v>13</v>
      </c>
      <c r="H93" s="26" t="s">
        <v>325</v>
      </c>
      <c r="I93" s="15" t="s">
        <v>345</v>
      </c>
      <c r="J93" s="34">
        <v>373.83</v>
      </c>
      <c r="K93" s="91">
        <v>26.17</v>
      </c>
      <c r="L93" s="92"/>
      <c r="M93" s="81">
        <v>0</v>
      </c>
      <c r="N93" s="83"/>
      <c r="O93" s="10">
        <f t="shared" si="5"/>
        <v>400</v>
      </c>
    </row>
    <row r="94" spans="1:15" ht="56.85" customHeight="1" x14ac:dyDescent="0.25">
      <c r="A94" s="5"/>
      <c r="B94" s="26" t="s">
        <v>281</v>
      </c>
      <c r="C94" s="26" t="s">
        <v>470</v>
      </c>
      <c r="D94" s="31" t="s">
        <v>231</v>
      </c>
      <c r="E94" s="27" t="s">
        <v>239</v>
      </c>
      <c r="F94" s="28">
        <v>44406</v>
      </c>
      <c r="G94" s="31" t="s">
        <v>13</v>
      </c>
      <c r="H94" s="15" t="s">
        <v>326</v>
      </c>
      <c r="I94" s="26" t="s">
        <v>346</v>
      </c>
      <c r="J94" s="29">
        <v>375</v>
      </c>
      <c r="K94" s="89">
        <v>0</v>
      </c>
      <c r="L94" s="90"/>
      <c r="M94" s="35">
        <v>56.25</v>
      </c>
      <c r="N94" s="25">
        <v>56.25</v>
      </c>
      <c r="O94" s="10">
        <v>318.75</v>
      </c>
    </row>
    <row r="95" spans="1:15" ht="56.85" customHeight="1" x14ac:dyDescent="0.25">
      <c r="B95" s="26" t="s">
        <v>282</v>
      </c>
      <c r="C95" s="26" t="s">
        <v>471</v>
      </c>
      <c r="D95" s="31" t="s">
        <v>231</v>
      </c>
      <c r="E95" s="27" t="s">
        <v>238</v>
      </c>
      <c r="F95" s="28">
        <v>44406</v>
      </c>
      <c r="G95" s="31" t="s">
        <v>13</v>
      </c>
      <c r="H95" s="26" t="s">
        <v>327</v>
      </c>
      <c r="I95" s="26" t="s">
        <v>347</v>
      </c>
      <c r="J95" s="29">
        <v>320</v>
      </c>
      <c r="K95" s="89">
        <v>0</v>
      </c>
      <c r="L95" s="90"/>
      <c r="M95" s="81">
        <v>0</v>
      </c>
      <c r="N95" s="83"/>
      <c r="O95" s="10">
        <f t="shared" si="5"/>
        <v>320</v>
      </c>
    </row>
    <row r="96" spans="1:15" ht="56.85" customHeight="1" x14ac:dyDescent="0.25">
      <c r="A96" s="5"/>
      <c r="B96" s="26" t="s">
        <v>283</v>
      </c>
      <c r="C96" s="26" t="s">
        <v>472</v>
      </c>
      <c r="D96" s="31" t="s">
        <v>231</v>
      </c>
      <c r="E96" s="27" t="s">
        <v>241</v>
      </c>
      <c r="F96" s="28">
        <v>44406</v>
      </c>
      <c r="G96" s="31" t="s">
        <v>13</v>
      </c>
      <c r="H96" s="26" t="s">
        <v>257</v>
      </c>
      <c r="I96" s="26" t="s">
        <v>461</v>
      </c>
      <c r="J96" s="29">
        <v>160</v>
      </c>
      <c r="K96" s="89">
        <v>11.2</v>
      </c>
      <c r="L96" s="90"/>
      <c r="M96" s="81">
        <v>0</v>
      </c>
      <c r="N96" s="83"/>
      <c r="O96" s="10">
        <f t="shared" si="5"/>
        <v>171.2</v>
      </c>
    </row>
    <row r="97" spans="1:15" ht="56.85" customHeight="1" x14ac:dyDescent="0.25">
      <c r="B97" s="26" t="s">
        <v>284</v>
      </c>
      <c r="C97" s="26" t="s">
        <v>473</v>
      </c>
      <c r="D97" s="31" t="s">
        <v>231</v>
      </c>
      <c r="E97" s="27" t="s">
        <v>314</v>
      </c>
      <c r="F97" s="28">
        <v>44406</v>
      </c>
      <c r="G97" s="31" t="s">
        <v>13</v>
      </c>
      <c r="H97" s="26" t="s">
        <v>328</v>
      </c>
      <c r="I97" s="26" t="s">
        <v>348</v>
      </c>
      <c r="J97" s="29">
        <v>538.32000000000005</v>
      </c>
      <c r="K97" s="89">
        <v>37.68</v>
      </c>
      <c r="L97" s="90"/>
      <c r="M97" s="81">
        <v>0</v>
      </c>
      <c r="N97" s="83"/>
      <c r="O97" s="10">
        <f t="shared" si="5"/>
        <v>576</v>
      </c>
    </row>
    <row r="98" spans="1:15" ht="66.75" customHeight="1" x14ac:dyDescent="0.25">
      <c r="B98" s="26" t="s">
        <v>285</v>
      </c>
      <c r="C98" s="101" t="s">
        <v>800</v>
      </c>
      <c r="D98" s="31" t="s">
        <v>231</v>
      </c>
      <c r="E98" s="31" t="s">
        <v>239</v>
      </c>
      <c r="F98" s="28">
        <v>44406</v>
      </c>
      <c r="G98" s="31" t="s">
        <v>13</v>
      </c>
      <c r="H98" s="31" t="s">
        <v>248</v>
      </c>
      <c r="I98" s="31" t="s">
        <v>249</v>
      </c>
      <c r="J98" s="32">
        <f>416+376+966+436+556</f>
        <v>2750</v>
      </c>
      <c r="K98" s="87">
        <f>29.12+26.32+67.62+30.52+38.92</f>
        <v>192.5</v>
      </c>
      <c r="L98" s="88"/>
      <c r="M98" s="81">
        <v>0</v>
      </c>
      <c r="N98" s="83"/>
      <c r="O98" s="10">
        <f t="shared" si="5"/>
        <v>2942.5</v>
      </c>
    </row>
    <row r="99" spans="1:15" ht="78" customHeight="1" x14ac:dyDescent="0.25">
      <c r="B99" s="26" t="s">
        <v>286</v>
      </c>
      <c r="C99" s="100" t="s">
        <v>799</v>
      </c>
      <c r="D99" s="31" t="s">
        <v>231</v>
      </c>
      <c r="E99" s="27" t="s">
        <v>238</v>
      </c>
      <c r="F99" s="28">
        <v>44406</v>
      </c>
      <c r="G99" s="31" t="s">
        <v>13</v>
      </c>
      <c r="H99" s="15" t="s">
        <v>410</v>
      </c>
      <c r="I99" s="26" t="s">
        <v>349</v>
      </c>
      <c r="J99" s="29">
        <f>315+215</f>
        <v>530</v>
      </c>
      <c r="K99" s="89">
        <f>22.05+15.05</f>
        <v>37.1</v>
      </c>
      <c r="L99" s="90"/>
      <c r="M99" s="81">
        <v>0</v>
      </c>
      <c r="N99" s="83"/>
      <c r="O99" s="10">
        <f t="shared" si="5"/>
        <v>567.1</v>
      </c>
    </row>
    <row r="100" spans="1:15" ht="56.85" customHeight="1" x14ac:dyDescent="0.25">
      <c r="B100" s="26" t="s">
        <v>287</v>
      </c>
      <c r="C100" s="26" t="s">
        <v>474</v>
      </c>
      <c r="D100" s="31" t="s">
        <v>231</v>
      </c>
      <c r="E100" s="27" t="s">
        <v>241</v>
      </c>
      <c r="F100" s="28">
        <v>44406</v>
      </c>
      <c r="G100" s="31" t="s">
        <v>13</v>
      </c>
      <c r="H100" s="26" t="s">
        <v>329</v>
      </c>
      <c r="I100" s="26" t="s">
        <v>350</v>
      </c>
      <c r="J100" s="29">
        <v>1205</v>
      </c>
      <c r="K100" s="89">
        <v>84.35</v>
      </c>
      <c r="L100" s="90"/>
      <c r="M100" s="81">
        <v>0</v>
      </c>
      <c r="N100" s="83"/>
      <c r="O100" s="10">
        <f t="shared" si="5"/>
        <v>1289.3499999999999</v>
      </c>
    </row>
    <row r="101" spans="1:15" ht="56.85" customHeight="1" x14ac:dyDescent="0.25">
      <c r="A101" s="5"/>
      <c r="B101" s="26" t="s">
        <v>288</v>
      </c>
      <c r="C101" s="26" t="s">
        <v>475</v>
      </c>
      <c r="D101" s="31" t="s">
        <v>231</v>
      </c>
      <c r="E101" s="27" t="s">
        <v>312</v>
      </c>
      <c r="F101" s="28">
        <v>44406</v>
      </c>
      <c r="G101" s="31" t="s">
        <v>13</v>
      </c>
      <c r="H101" s="26" t="s">
        <v>330</v>
      </c>
      <c r="I101" s="26" t="s">
        <v>351</v>
      </c>
      <c r="J101" s="29">
        <v>700</v>
      </c>
      <c r="K101" s="89">
        <v>0</v>
      </c>
      <c r="L101" s="90"/>
      <c r="M101" s="89">
        <v>105</v>
      </c>
      <c r="N101" s="90"/>
      <c r="O101" s="10">
        <v>595</v>
      </c>
    </row>
    <row r="102" spans="1:15" ht="56.85" customHeight="1" x14ac:dyDescent="0.25">
      <c r="B102" s="26" t="s">
        <v>289</v>
      </c>
      <c r="C102" s="26" t="s">
        <v>476</v>
      </c>
      <c r="D102" s="31" t="s">
        <v>231</v>
      </c>
      <c r="E102" s="27" t="s">
        <v>312</v>
      </c>
      <c r="F102" s="28">
        <v>44406</v>
      </c>
      <c r="G102" s="31" t="s">
        <v>13</v>
      </c>
      <c r="H102" s="26" t="s">
        <v>331</v>
      </c>
      <c r="I102" s="26" t="s">
        <v>352</v>
      </c>
      <c r="J102" s="29">
        <v>120</v>
      </c>
      <c r="K102" s="89">
        <v>0</v>
      </c>
      <c r="L102" s="90"/>
      <c r="M102" s="81">
        <v>0</v>
      </c>
      <c r="N102" s="83"/>
      <c r="O102" s="10">
        <f t="shared" si="5"/>
        <v>120</v>
      </c>
    </row>
    <row r="103" spans="1:15" ht="56.85" customHeight="1" x14ac:dyDescent="0.25">
      <c r="B103" s="26" t="s">
        <v>290</v>
      </c>
      <c r="C103" s="100" t="s">
        <v>801</v>
      </c>
      <c r="D103" s="31" t="s">
        <v>231</v>
      </c>
      <c r="E103" s="31" t="s">
        <v>313</v>
      </c>
      <c r="F103" s="28">
        <v>44406</v>
      </c>
      <c r="G103" s="31" t="s">
        <v>13</v>
      </c>
      <c r="H103" s="15" t="s">
        <v>332</v>
      </c>
      <c r="I103" s="26" t="s">
        <v>353</v>
      </c>
      <c r="J103" s="29">
        <v>1250</v>
      </c>
      <c r="K103" s="89">
        <v>87.5</v>
      </c>
      <c r="L103" s="90"/>
      <c r="M103" s="81">
        <v>0</v>
      </c>
      <c r="N103" s="83"/>
      <c r="O103" s="10">
        <f t="shared" si="5"/>
        <v>1337.5</v>
      </c>
    </row>
    <row r="104" spans="1:15" ht="83.25" customHeight="1" x14ac:dyDescent="0.25">
      <c r="A104" s="5"/>
      <c r="B104" s="26" t="s">
        <v>291</v>
      </c>
      <c r="C104" s="100" t="s">
        <v>802</v>
      </c>
      <c r="D104" s="31" t="s">
        <v>231</v>
      </c>
      <c r="E104" s="27" t="s">
        <v>315</v>
      </c>
      <c r="F104" s="28">
        <v>44406</v>
      </c>
      <c r="G104" s="31" t="s">
        <v>13</v>
      </c>
      <c r="H104" s="26" t="s">
        <v>333</v>
      </c>
      <c r="I104" s="26" t="s">
        <v>37</v>
      </c>
      <c r="J104" s="29">
        <v>599.47</v>
      </c>
      <c r="K104" s="87">
        <v>41.96</v>
      </c>
      <c r="L104" s="88"/>
      <c r="M104" s="81">
        <v>0</v>
      </c>
      <c r="N104" s="83"/>
      <c r="O104" s="10">
        <f t="shared" si="5"/>
        <v>641.43000000000006</v>
      </c>
    </row>
    <row r="105" spans="1:15" ht="56.85" customHeight="1" x14ac:dyDescent="0.25">
      <c r="B105" s="26" t="s">
        <v>292</v>
      </c>
      <c r="C105" s="26" t="s">
        <v>477</v>
      </c>
      <c r="D105" s="31" t="s">
        <v>231</v>
      </c>
      <c r="E105" s="27" t="s">
        <v>237</v>
      </c>
      <c r="F105" s="36">
        <v>44407</v>
      </c>
      <c r="G105" s="31" t="s">
        <v>13</v>
      </c>
      <c r="H105" s="26" t="s">
        <v>334</v>
      </c>
      <c r="I105" s="26" t="s">
        <v>354</v>
      </c>
      <c r="J105" s="29">
        <v>500</v>
      </c>
      <c r="K105" s="89">
        <v>35</v>
      </c>
      <c r="L105" s="90"/>
      <c r="M105" s="81">
        <v>0</v>
      </c>
      <c r="N105" s="83"/>
      <c r="O105" s="10">
        <f t="shared" si="5"/>
        <v>535</v>
      </c>
    </row>
    <row r="106" spans="1:15" ht="56.85" customHeight="1" x14ac:dyDescent="0.25">
      <c r="B106" s="26" t="s">
        <v>293</v>
      </c>
      <c r="C106" s="26" t="s">
        <v>478</v>
      </c>
      <c r="D106" s="31" t="s">
        <v>231</v>
      </c>
      <c r="E106" s="27" t="s">
        <v>312</v>
      </c>
      <c r="F106" s="36">
        <v>44411</v>
      </c>
      <c r="G106" s="31" t="s">
        <v>13</v>
      </c>
      <c r="H106" s="26" t="s">
        <v>335</v>
      </c>
      <c r="I106" s="26" t="s">
        <v>355</v>
      </c>
      <c r="J106" s="29">
        <v>235.29</v>
      </c>
      <c r="K106" s="89">
        <v>0</v>
      </c>
      <c r="L106" s="90"/>
      <c r="M106" s="35">
        <v>35.29</v>
      </c>
      <c r="N106" s="25">
        <v>35.29</v>
      </c>
      <c r="O106" s="10">
        <v>200</v>
      </c>
    </row>
    <row r="107" spans="1:15" ht="56.85" customHeight="1" x14ac:dyDescent="0.25">
      <c r="A107" s="5"/>
      <c r="B107" s="26" t="s">
        <v>211</v>
      </c>
      <c r="C107" s="26" t="s">
        <v>225</v>
      </c>
      <c r="D107" s="26" t="s">
        <v>231</v>
      </c>
      <c r="E107" s="27" t="s">
        <v>235</v>
      </c>
      <c r="F107" s="28">
        <v>44413</v>
      </c>
      <c r="G107" s="15" t="s">
        <v>13</v>
      </c>
      <c r="H107" s="26" t="s">
        <v>244</v>
      </c>
      <c r="I107" s="26" t="s">
        <v>245</v>
      </c>
      <c r="J107" s="29">
        <v>2000</v>
      </c>
      <c r="K107" s="89">
        <v>0</v>
      </c>
      <c r="L107" s="90"/>
      <c r="M107" s="89">
        <v>160</v>
      </c>
      <c r="N107" s="90"/>
      <c r="O107" s="10">
        <v>1840</v>
      </c>
    </row>
    <row r="108" spans="1:15" ht="56.85" customHeight="1" x14ac:dyDescent="0.25">
      <c r="B108" s="26" t="s">
        <v>212</v>
      </c>
      <c r="C108" s="26" t="s">
        <v>226</v>
      </c>
      <c r="D108" s="26" t="s">
        <v>232</v>
      </c>
      <c r="E108" s="27" t="s">
        <v>236</v>
      </c>
      <c r="F108" s="37">
        <v>44414</v>
      </c>
      <c r="G108" s="15" t="s">
        <v>13</v>
      </c>
      <c r="H108" s="31" t="s">
        <v>246</v>
      </c>
      <c r="I108" s="31" t="s">
        <v>247</v>
      </c>
      <c r="J108" s="32">
        <v>147.5</v>
      </c>
      <c r="K108" s="87">
        <v>10.33</v>
      </c>
      <c r="L108" s="88"/>
      <c r="M108" s="87">
        <v>0</v>
      </c>
      <c r="N108" s="88"/>
      <c r="O108" s="10">
        <f t="shared" si="5"/>
        <v>157.83000000000001</v>
      </c>
    </row>
    <row r="109" spans="1:15" ht="56.85" customHeight="1" x14ac:dyDescent="0.25">
      <c r="B109" s="26" t="s">
        <v>213</v>
      </c>
      <c r="C109" s="26" t="s">
        <v>479</v>
      </c>
      <c r="D109" s="26" t="s">
        <v>233</v>
      </c>
      <c r="E109" s="27" t="s">
        <v>237</v>
      </c>
      <c r="F109" s="37">
        <v>44460</v>
      </c>
      <c r="G109" s="15" t="s">
        <v>13</v>
      </c>
      <c r="H109" s="31" t="s">
        <v>248</v>
      </c>
      <c r="I109" s="31" t="s">
        <v>249</v>
      </c>
      <c r="J109" s="32">
        <v>786</v>
      </c>
      <c r="K109" s="87">
        <v>55.02</v>
      </c>
      <c r="L109" s="88"/>
      <c r="M109" s="87">
        <v>0</v>
      </c>
      <c r="N109" s="88"/>
      <c r="O109" s="10">
        <f t="shared" si="5"/>
        <v>841.02</v>
      </c>
    </row>
    <row r="110" spans="1:15" ht="84" customHeight="1" x14ac:dyDescent="0.25">
      <c r="B110" s="26" t="s">
        <v>214</v>
      </c>
      <c r="C110" s="100" t="s">
        <v>803</v>
      </c>
      <c r="D110" s="26" t="s">
        <v>231</v>
      </c>
      <c r="E110" s="27" t="s">
        <v>238</v>
      </c>
      <c r="F110" s="28">
        <v>44455</v>
      </c>
      <c r="G110" s="15" t="s">
        <v>13</v>
      </c>
      <c r="H110" s="26" t="s">
        <v>250</v>
      </c>
      <c r="I110" s="26" t="s">
        <v>59</v>
      </c>
      <c r="J110" s="29">
        <v>500</v>
      </c>
      <c r="K110" s="89">
        <v>35</v>
      </c>
      <c r="L110" s="90"/>
      <c r="M110" s="87">
        <v>0</v>
      </c>
      <c r="N110" s="88"/>
      <c r="O110" s="10">
        <f t="shared" si="5"/>
        <v>535</v>
      </c>
    </row>
    <row r="111" spans="1:15" ht="56.85" customHeight="1" x14ac:dyDescent="0.25">
      <c r="B111" s="26" t="s">
        <v>215</v>
      </c>
      <c r="C111" s="26" t="s">
        <v>480</v>
      </c>
      <c r="D111" s="26" t="s">
        <v>233</v>
      </c>
      <c r="E111" s="27" t="s">
        <v>237</v>
      </c>
      <c r="F111" s="38">
        <v>44455</v>
      </c>
      <c r="G111" s="15" t="s">
        <v>13</v>
      </c>
      <c r="H111" s="26" t="s">
        <v>251</v>
      </c>
      <c r="I111" s="26" t="s">
        <v>252</v>
      </c>
      <c r="J111" s="29">
        <v>750</v>
      </c>
      <c r="K111" s="89">
        <v>52.5</v>
      </c>
      <c r="L111" s="90"/>
      <c r="M111" s="87">
        <v>0</v>
      </c>
      <c r="N111" s="88"/>
      <c r="O111" s="10">
        <f t="shared" si="5"/>
        <v>802.5</v>
      </c>
    </row>
    <row r="112" spans="1:15" ht="56.85" customHeight="1" x14ac:dyDescent="0.25">
      <c r="B112" s="26" t="s">
        <v>216</v>
      </c>
      <c r="C112" s="26" t="s">
        <v>481</v>
      </c>
      <c r="D112" s="26" t="s">
        <v>234</v>
      </c>
      <c r="E112" s="31" t="s">
        <v>239</v>
      </c>
      <c r="F112" s="39">
        <v>44455</v>
      </c>
      <c r="G112" s="15" t="s">
        <v>13</v>
      </c>
      <c r="H112" s="31" t="s">
        <v>253</v>
      </c>
      <c r="I112" s="40" t="s">
        <v>254</v>
      </c>
      <c r="J112" s="29">
        <v>1890</v>
      </c>
      <c r="K112" s="89">
        <v>132.30000000000001</v>
      </c>
      <c r="L112" s="90"/>
      <c r="M112" s="87">
        <v>0</v>
      </c>
      <c r="N112" s="88"/>
      <c r="O112" s="10">
        <f t="shared" si="5"/>
        <v>2022.3</v>
      </c>
    </row>
    <row r="113" spans="1:15" ht="56.85" customHeight="1" x14ac:dyDescent="0.25">
      <c r="B113" s="26" t="s">
        <v>217</v>
      </c>
      <c r="C113" s="26" t="s">
        <v>482</v>
      </c>
      <c r="D113" s="26" t="s">
        <v>231</v>
      </c>
      <c r="E113" s="27" t="s">
        <v>240</v>
      </c>
      <c r="F113" s="41">
        <v>44460</v>
      </c>
      <c r="G113" s="15" t="s">
        <v>13</v>
      </c>
      <c r="H113" s="26" t="s">
        <v>255</v>
      </c>
      <c r="I113" s="40" t="s">
        <v>256</v>
      </c>
      <c r="J113" s="29">
        <v>252</v>
      </c>
      <c r="K113" s="89">
        <v>17.64</v>
      </c>
      <c r="L113" s="90"/>
      <c r="M113" s="87">
        <v>0</v>
      </c>
      <c r="N113" s="88"/>
      <c r="O113" s="10">
        <f t="shared" si="5"/>
        <v>269.64</v>
      </c>
    </row>
    <row r="114" spans="1:15" ht="56.85" customHeight="1" x14ac:dyDescent="0.25">
      <c r="B114" s="26" t="s">
        <v>218</v>
      </c>
      <c r="C114" s="26" t="s">
        <v>483</v>
      </c>
      <c r="D114" s="26" t="s">
        <v>231</v>
      </c>
      <c r="E114" s="27" t="s">
        <v>240</v>
      </c>
      <c r="F114" s="41">
        <v>44461</v>
      </c>
      <c r="G114" s="15" t="s">
        <v>13</v>
      </c>
      <c r="H114" s="26" t="s">
        <v>257</v>
      </c>
      <c r="I114" s="26" t="s">
        <v>258</v>
      </c>
      <c r="J114" s="29">
        <v>160</v>
      </c>
      <c r="K114" s="89">
        <v>4.8</v>
      </c>
      <c r="L114" s="90"/>
      <c r="M114" s="87">
        <v>0</v>
      </c>
      <c r="N114" s="88"/>
      <c r="O114" s="10">
        <f t="shared" si="5"/>
        <v>164.8</v>
      </c>
    </row>
    <row r="115" spans="1:15" ht="56.85" customHeight="1" x14ac:dyDescent="0.25">
      <c r="B115" s="26" t="s">
        <v>219</v>
      </c>
      <c r="C115" s="26" t="s">
        <v>484</v>
      </c>
      <c r="D115" s="26" t="s">
        <v>231</v>
      </c>
      <c r="E115" s="27" t="s">
        <v>241</v>
      </c>
      <c r="F115" s="41">
        <v>44461</v>
      </c>
      <c r="G115" s="15" t="s">
        <v>13</v>
      </c>
      <c r="H115" s="26" t="s">
        <v>259</v>
      </c>
      <c r="I115" s="40" t="s">
        <v>260</v>
      </c>
      <c r="J115" s="29">
        <v>750</v>
      </c>
      <c r="K115" s="89">
        <v>52.5</v>
      </c>
      <c r="L115" s="90"/>
      <c r="M115" s="89">
        <v>0</v>
      </c>
      <c r="N115" s="90"/>
      <c r="O115" s="10">
        <f t="shared" si="5"/>
        <v>802.5</v>
      </c>
    </row>
    <row r="116" spans="1:15" ht="56.85" customHeight="1" x14ac:dyDescent="0.25">
      <c r="B116" s="26" t="s">
        <v>220</v>
      </c>
      <c r="C116" s="100" t="s">
        <v>227</v>
      </c>
      <c r="D116" s="26" t="s">
        <v>440</v>
      </c>
      <c r="E116" s="27" t="s">
        <v>242</v>
      </c>
      <c r="F116" s="18">
        <v>44461</v>
      </c>
      <c r="G116" s="15" t="s">
        <v>13</v>
      </c>
      <c r="H116" s="26" t="s">
        <v>261</v>
      </c>
      <c r="I116" s="26" t="s">
        <v>262</v>
      </c>
      <c r="J116" s="29">
        <v>530</v>
      </c>
      <c r="K116" s="97">
        <v>0</v>
      </c>
      <c r="L116" s="98"/>
      <c r="M116" s="89">
        <v>79.5</v>
      </c>
      <c r="N116" s="90"/>
      <c r="O116" s="12">
        <v>450.5</v>
      </c>
    </row>
    <row r="117" spans="1:15" ht="56.85" customHeight="1" x14ac:dyDescent="0.25">
      <c r="B117" s="26" t="s">
        <v>221</v>
      </c>
      <c r="C117" s="26" t="s">
        <v>485</v>
      </c>
      <c r="D117" s="26" t="s">
        <v>233</v>
      </c>
      <c r="E117" s="27" t="s">
        <v>238</v>
      </c>
      <c r="F117" s="36">
        <v>44461</v>
      </c>
      <c r="G117" s="15" t="s">
        <v>13</v>
      </c>
      <c r="H117" s="26" t="s">
        <v>263</v>
      </c>
      <c r="I117" s="26" t="s">
        <v>264</v>
      </c>
      <c r="J117" s="29">
        <v>1050</v>
      </c>
      <c r="K117" s="99">
        <v>0</v>
      </c>
      <c r="L117" s="99"/>
      <c r="M117" s="89">
        <v>157.5</v>
      </c>
      <c r="N117" s="90"/>
      <c r="O117" s="10">
        <v>892.5</v>
      </c>
    </row>
    <row r="118" spans="1:15" ht="91.5" customHeight="1" x14ac:dyDescent="0.25">
      <c r="B118" s="26" t="s">
        <v>222</v>
      </c>
      <c r="C118" s="26" t="s">
        <v>228</v>
      </c>
      <c r="D118" s="26" t="s">
        <v>233</v>
      </c>
      <c r="E118" s="26" t="s">
        <v>243</v>
      </c>
      <c r="F118" s="36">
        <v>44459</v>
      </c>
      <c r="G118" s="15" t="s">
        <v>13</v>
      </c>
      <c r="H118" s="31" t="s">
        <v>265</v>
      </c>
      <c r="I118" s="31" t="s">
        <v>266</v>
      </c>
      <c r="J118" s="32">
        <v>14850</v>
      </c>
      <c r="K118" s="93">
        <v>1039.5</v>
      </c>
      <c r="L118" s="94"/>
      <c r="M118" s="89">
        <v>0</v>
      </c>
      <c r="N118" s="90"/>
      <c r="O118" s="13">
        <f t="shared" si="5"/>
        <v>15889.5</v>
      </c>
    </row>
    <row r="119" spans="1:15" ht="56.85" customHeight="1" x14ac:dyDescent="0.25">
      <c r="A119" s="5"/>
      <c r="B119" s="26" t="s">
        <v>223</v>
      </c>
      <c r="C119" s="15" t="s">
        <v>229</v>
      </c>
      <c r="D119" s="26" t="s">
        <v>233</v>
      </c>
      <c r="E119" s="31" t="s">
        <v>243</v>
      </c>
      <c r="F119" s="36">
        <v>44467</v>
      </c>
      <c r="G119" s="15" t="s">
        <v>13</v>
      </c>
      <c r="H119" s="26" t="s">
        <v>267</v>
      </c>
      <c r="I119" s="31" t="s">
        <v>268</v>
      </c>
      <c r="J119" s="32">
        <v>14990</v>
      </c>
      <c r="K119" s="87">
        <v>0</v>
      </c>
      <c r="L119" s="88"/>
      <c r="M119" s="87">
        <v>0</v>
      </c>
      <c r="N119" s="88"/>
      <c r="O119" s="9">
        <f t="shared" si="5"/>
        <v>14990</v>
      </c>
    </row>
    <row r="120" spans="1:15" ht="56.85" customHeight="1" x14ac:dyDescent="0.25">
      <c r="B120" s="40" t="s">
        <v>224</v>
      </c>
      <c r="C120" s="40" t="s">
        <v>230</v>
      </c>
      <c r="D120" s="40" t="s">
        <v>233</v>
      </c>
      <c r="E120" s="42" t="s">
        <v>239</v>
      </c>
      <c r="F120" s="38">
        <v>44456</v>
      </c>
      <c r="G120" s="15" t="s">
        <v>13</v>
      </c>
      <c r="H120" s="43" t="s">
        <v>269</v>
      </c>
      <c r="I120" s="40" t="s">
        <v>270</v>
      </c>
      <c r="J120" s="44">
        <v>2150</v>
      </c>
      <c r="K120" s="95">
        <v>0</v>
      </c>
      <c r="L120" s="96"/>
      <c r="M120" s="95">
        <v>172</v>
      </c>
      <c r="N120" s="96"/>
      <c r="O120" s="10">
        <v>1978</v>
      </c>
    </row>
    <row r="121" spans="1:15" ht="56.85" customHeight="1" x14ac:dyDescent="0.25">
      <c r="A121" s="5"/>
      <c r="B121" s="26" t="s">
        <v>430</v>
      </c>
      <c r="C121" s="15" t="s">
        <v>431</v>
      </c>
      <c r="D121" s="26" t="s">
        <v>231</v>
      </c>
      <c r="E121" s="42" t="s">
        <v>239</v>
      </c>
      <c r="F121" s="36">
        <v>44456</v>
      </c>
      <c r="G121" s="15" t="s">
        <v>13</v>
      </c>
      <c r="H121" s="26" t="s">
        <v>432</v>
      </c>
      <c r="I121" s="31" t="s">
        <v>433</v>
      </c>
      <c r="J121" s="32">
        <v>885</v>
      </c>
      <c r="K121" s="95">
        <v>0</v>
      </c>
      <c r="L121" s="96"/>
      <c r="M121" s="87">
        <v>132.75</v>
      </c>
      <c r="N121" s="88"/>
      <c r="O121" s="10">
        <v>752.25</v>
      </c>
    </row>
    <row r="122" spans="1:15" ht="56.85" customHeight="1" x14ac:dyDescent="0.25">
      <c r="B122" s="26" t="s">
        <v>434</v>
      </c>
      <c r="C122" s="15" t="s">
        <v>431</v>
      </c>
      <c r="D122" s="26" t="s">
        <v>231</v>
      </c>
      <c r="E122" s="42" t="s">
        <v>239</v>
      </c>
      <c r="F122" s="38">
        <v>44461</v>
      </c>
      <c r="G122" s="15" t="s">
        <v>13</v>
      </c>
      <c r="H122" s="43" t="s">
        <v>435</v>
      </c>
      <c r="I122" s="40" t="s">
        <v>436</v>
      </c>
      <c r="J122" s="44">
        <v>1211</v>
      </c>
      <c r="K122" s="95">
        <v>0</v>
      </c>
      <c r="L122" s="96"/>
      <c r="M122" s="95">
        <v>181.65</v>
      </c>
      <c r="N122" s="96"/>
      <c r="O122" s="10">
        <v>1029.3499999999999</v>
      </c>
    </row>
    <row r="123" spans="1:15" ht="56.85" customHeight="1" x14ac:dyDescent="0.25">
      <c r="B123" s="26" t="s">
        <v>441</v>
      </c>
      <c r="C123" s="15" t="s">
        <v>431</v>
      </c>
      <c r="D123" s="26" t="s">
        <v>439</v>
      </c>
      <c r="E123" s="42" t="s">
        <v>239</v>
      </c>
      <c r="F123" s="36">
        <v>44461</v>
      </c>
      <c r="G123" s="15" t="s">
        <v>13</v>
      </c>
      <c r="H123" s="26" t="s">
        <v>437</v>
      </c>
      <c r="I123" s="31" t="s">
        <v>438</v>
      </c>
      <c r="J123" s="32">
        <v>535</v>
      </c>
      <c r="K123" s="95">
        <v>0</v>
      </c>
      <c r="L123" s="96"/>
      <c r="M123" s="87">
        <v>80.25</v>
      </c>
      <c r="N123" s="88"/>
      <c r="O123" s="10">
        <v>454.75</v>
      </c>
    </row>
    <row r="124" spans="1:15" s="5" customFormat="1" ht="62.25" customHeight="1" x14ac:dyDescent="0.25">
      <c r="B124" s="4" t="s">
        <v>486</v>
      </c>
      <c r="C124" s="4" t="s">
        <v>487</v>
      </c>
      <c r="D124" s="4" t="s">
        <v>488</v>
      </c>
      <c r="E124" s="46">
        <v>44470</v>
      </c>
      <c r="F124" s="46">
        <v>44471</v>
      </c>
      <c r="G124" s="4" t="s">
        <v>13</v>
      </c>
      <c r="H124" s="14" t="s">
        <v>489</v>
      </c>
      <c r="I124" s="45" t="s">
        <v>361</v>
      </c>
      <c r="J124" s="47">
        <v>4000</v>
      </c>
      <c r="K124" s="74">
        <v>280</v>
      </c>
      <c r="L124" s="75"/>
      <c r="M124" s="74">
        <v>0</v>
      </c>
      <c r="N124" s="75"/>
      <c r="O124" s="47">
        <f t="shared" ref="O124:O129" si="6">J124+K124-M124</f>
        <v>4280</v>
      </c>
    </row>
    <row r="125" spans="1:15" s="5" customFormat="1" ht="67.5" customHeight="1" x14ac:dyDescent="0.25">
      <c r="A125" s="4"/>
      <c r="B125" s="4" t="s">
        <v>490</v>
      </c>
      <c r="C125" s="4" t="s">
        <v>491</v>
      </c>
      <c r="D125" s="4" t="s">
        <v>488</v>
      </c>
      <c r="E125" s="46">
        <v>44477</v>
      </c>
      <c r="F125" s="46">
        <v>44478</v>
      </c>
      <c r="G125" s="4" t="s">
        <v>13</v>
      </c>
      <c r="H125" s="4" t="s">
        <v>62</v>
      </c>
      <c r="I125" s="45" t="s">
        <v>366</v>
      </c>
      <c r="J125" s="47">
        <v>10000</v>
      </c>
      <c r="K125" s="74">
        <v>0</v>
      </c>
      <c r="L125" s="75"/>
      <c r="M125" s="74">
        <v>0</v>
      </c>
      <c r="N125" s="75"/>
      <c r="O125" s="47">
        <f t="shared" si="6"/>
        <v>10000</v>
      </c>
    </row>
    <row r="126" spans="1:15" s="5" customFormat="1" ht="30" x14ac:dyDescent="0.25">
      <c r="B126" s="4" t="s">
        <v>492</v>
      </c>
      <c r="C126" s="4" t="s">
        <v>493</v>
      </c>
      <c r="D126" s="4" t="s">
        <v>494</v>
      </c>
      <c r="E126" s="46">
        <v>44474</v>
      </c>
      <c r="F126" s="61" t="s">
        <v>495</v>
      </c>
      <c r="G126" s="4" t="s">
        <v>13</v>
      </c>
      <c r="H126" s="45" t="s">
        <v>496</v>
      </c>
      <c r="I126" s="45" t="s">
        <v>497</v>
      </c>
      <c r="J126" s="47">
        <v>4848</v>
      </c>
      <c r="K126" s="74">
        <v>339.36</v>
      </c>
      <c r="L126" s="75"/>
      <c r="M126" s="74">
        <v>0</v>
      </c>
      <c r="N126" s="75"/>
      <c r="O126" s="47">
        <f t="shared" si="6"/>
        <v>5187.3599999999997</v>
      </c>
    </row>
    <row r="127" spans="1:15" s="5" customFormat="1" ht="30" x14ac:dyDescent="0.25">
      <c r="B127" s="4" t="s">
        <v>498</v>
      </c>
      <c r="C127" s="4" t="s">
        <v>499</v>
      </c>
      <c r="D127" s="4" t="s">
        <v>209</v>
      </c>
      <c r="E127" s="46">
        <v>44485</v>
      </c>
      <c r="F127" s="46">
        <v>44486</v>
      </c>
      <c r="G127" s="4" t="s">
        <v>13</v>
      </c>
      <c r="H127" s="45" t="s">
        <v>500</v>
      </c>
      <c r="I127" s="45" t="s">
        <v>362</v>
      </c>
      <c r="J127" s="47">
        <v>12000</v>
      </c>
      <c r="K127" s="74">
        <v>840</v>
      </c>
      <c r="L127" s="75"/>
      <c r="M127" s="74">
        <v>0</v>
      </c>
      <c r="N127" s="75"/>
      <c r="O127" s="47">
        <f t="shared" si="6"/>
        <v>12840</v>
      </c>
    </row>
    <row r="128" spans="1:15" s="5" customFormat="1" ht="30" x14ac:dyDescent="0.25">
      <c r="B128" s="4" t="s">
        <v>501</v>
      </c>
      <c r="C128" s="4" t="s">
        <v>502</v>
      </c>
      <c r="D128" s="4" t="s">
        <v>488</v>
      </c>
      <c r="E128" s="46">
        <v>44484</v>
      </c>
      <c r="F128" s="46">
        <v>44485</v>
      </c>
      <c r="G128" s="4" t="s">
        <v>13</v>
      </c>
      <c r="H128" s="4" t="s">
        <v>503</v>
      </c>
      <c r="I128" s="45" t="s">
        <v>37</v>
      </c>
      <c r="J128" s="47">
        <v>6500</v>
      </c>
      <c r="K128" s="74">
        <v>455</v>
      </c>
      <c r="L128" s="75"/>
      <c r="M128" s="74">
        <v>0</v>
      </c>
      <c r="N128" s="75"/>
      <c r="O128" s="47">
        <f t="shared" si="6"/>
        <v>6955</v>
      </c>
    </row>
    <row r="129" spans="2:15" s="5" customFormat="1" ht="30" x14ac:dyDescent="0.25">
      <c r="B129" s="4" t="s">
        <v>504</v>
      </c>
      <c r="C129" s="4" t="s">
        <v>505</v>
      </c>
      <c r="D129" s="4" t="s">
        <v>506</v>
      </c>
      <c r="E129" s="46">
        <v>44469</v>
      </c>
      <c r="F129" s="46" t="s">
        <v>507</v>
      </c>
      <c r="G129" s="4" t="s">
        <v>13</v>
      </c>
      <c r="H129" s="4" t="s">
        <v>508</v>
      </c>
      <c r="I129" s="45" t="s">
        <v>183</v>
      </c>
      <c r="J129" s="47">
        <v>14018.69</v>
      </c>
      <c r="K129" s="74">
        <v>981.31</v>
      </c>
      <c r="L129" s="75"/>
      <c r="M129" s="74">
        <v>0</v>
      </c>
      <c r="N129" s="75"/>
      <c r="O129" s="47">
        <f t="shared" si="6"/>
        <v>15000</v>
      </c>
    </row>
    <row r="130" spans="2:15" s="5" customFormat="1" ht="30" x14ac:dyDescent="0.25">
      <c r="B130" s="4" t="s">
        <v>509</v>
      </c>
      <c r="C130" s="4" t="s">
        <v>510</v>
      </c>
      <c r="D130" s="4" t="s">
        <v>511</v>
      </c>
      <c r="E130" s="46">
        <v>44470</v>
      </c>
      <c r="F130" s="46">
        <v>44470</v>
      </c>
      <c r="G130" s="4" t="s">
        <v>13</v>
      </c>
      <c r="H130" s="4" t="s">
        <v>512</v>
      </c>
      <c r="I130" s="45" t="s">
        <v>210</v>
      </c>
      <c r="J130" s="47">
        <v>2840</v>
      </c>
      <c r="K130" s="74">
        <v>198.8</v>
      </c>
      <c r="L130" s="75"/>
      <c r="M130" s="74">
        <v>0</v>
      </c>
      <c r="N130" s="75"/>
      <c r="O130" s="47">
        <v>3038.3</v>
      </c>
    </row>
    <row r="131" spans="2:15" s="5" customFormat="1" ht="30" x14ac:dyDescent="0.25">
      <c r="B131" s="4" t="s">
        <v>513</v>
      </c>
      <c r="C131" s="4" t="s">
        <v>514</v>
      </c>
      <c r="D131" s="4"/>
      <c r="E131" s="46" t="s">
        <v>515</v>
      </c>
      <c r="F131" s="46">
        <v>44470</v>
      </c>
      <c r="G131" s="4" t="s">
        <v>13</v>
      </c>
      <c r="H131" s="4" t="s">
        <v>503</v>
      </c>
      <c r="I131" s="45" t="s">
        <v>37</v>
      </c>
      <c r="J131" s="47">
        <v>7767.18</v>
      </c>
      <c r="K131" s="74">
        <v>543.70000000000005</v>
      </c>
      <c r="L131" s="75"/>
      <c r="M131" s="74">
        <v>0</v>
      </c>
      <c r="N131" s="75"/>
      <c r="O131" s="47">
        <v>8310.8799999999992</v>
      </c>
    </row>
    <row r="132" spans="2:15" s="5" customFormat="1" ht="33" customHeight="1" x14ac:dyDescent="0.25">
      <c r="B132" s="4" t="s">
        <v>516</v>
      </c>
      <c r="C132" s="4" t="s">
        <v>517</v>
      </c>
      <c r="D132" s="4" t="s">
        <v>518</v>
      </c>
      <c r="E132" s="46">
        <v>44490</v>
      </c>
      <c r="F132" s="46">
        <v>44490</v>
      </c>
      <c r="G132" s="4" t="s">
        <v>13</v>
      </c>
      <c r="H132" s="45" t="s">
        <v>519</v>
      </c>
      <c r="I132" s="45" t="s">
        <v>520</v>
      </c>
      <c r="J132" s="47">
        <v>1750</v>
      </c>
      <c r="K132" s="74">
        <v>122.5</v>
      </c>
      <c r="L132" s="75"/>
      <c r="M132" s="74">
        <v>0</v>
      </c>
      <c r="N132" s="75"/>
      <c r="O132" s="47">
        <f t="shared" ref="O132:O149" si="7">J132+K132-M132</f>
        <v>1872.5</v>
      </c>
    </row>
    <row r="133" spans="2:15" s="5" customFormat="1" ht="30" x14ac:dyDescent="0.25">
      <c r="B133" s="4" t="s">
        <v>521</v>
      </c>
      <c r="C133" s="4" t="s">
        <v>522</v>
      </c>
      <c r="D133" s="4" t="s">
        <v>518</v>
      </c>
      <c r="E133" s="46">
        <v>44503</v>
      </c>
      <c r="F133" s="46">
        <v>44504</v>
      </c>
      <c r="G133" s="4" t="s">
        <v>13</v>
      </c>
      <c r="H133" s="45" t="s">
        <v>523</v>
      </c>
      <c r="I133" s="45" t="s">
        <v>524</v>
      </c>
      <c r="J133" s="47">
        <v>3825</v>
      </c>
      <c r="K133" s="74">
        <v>267.75</v>
      </c>
      <c r="L133" s="75"/>
      <c r="M133" s="74">
        <v>0</v>
      </c>
      <c r="N133" s="75"/>
      <c r="O133" s="47">
        <f t="shared" si="7"/>
        <v>4092.75</v>
      </c>
    </row>
    <row r="134" spans="2:15" s="5" customFormat="1" ht="30" x14ac:dyDescent="0.25">
      <c r="B134" s="4" t="s">
        <v>525</v>
      </c>
      <c r="C134" s="4" t="s">
        <v>526</v>
      </c>
      <c r="D134" s="4" t="s">
        <v>527</v>
      </c>
      <c r="E134" s="46">
        <v>44498</v>
      </c>
      <c r="F134" s="46">
        <v>44499</v>
      </c>
      <c r="G134" s="4" t="s">
        <v>13</v>
      </c>
      <c r="H134" s="4" t="s">
        <v>528</v>
      </c>
      <c r="I134" s="45" t="s">
        <v>529</v>
      </c>
      <c r="J134" s="47">
        <v>4280</v>
      </c>
      <c r="K134" s="74">
        <v>299.60000000000002</v>
      </c>
      <c r="L134" s="75"/>
      <c r="M134" s="74">
        <v>0</v>
      </c>
      <c r="N134" s="75"/>
      <c r="O134" s="47">
        <f t="shared" si="7"/>
        <v>4579.6000000000004</v>
      </c>
    </row>
    <row r="135" spans="2:15" s="5" customFormat="1" ht="30" x14ac:dyDescent="0.25">
      <c r="B135" s="4" t="s">
        <v>530</v>
      </c>
      <c r="C135" s="4" t="s">
        <v>531</v>
      </c>
      <c r="D135" s="4" t="s">
        <v>39</v>
      </c>
      <c r="E135" s="46">
        <v>44504</v>
      </c>
      <c r="F135" s="46">
        <v>44505</v>
      </c>
      <c r="G135" s="4" t="s">
        <v>13</v>
      </c>
      <c r="H135" s="45" t="s">
        <v>532</v>
      </c>
      <c r="I135" s="45" t="s">
        <v>466</v>
      </c>
      <c r="J135" s="47">
        <v>3800</v>
      </c>
      <c r="K135" s="74">
        <v>266</v>
      </c>
      <c r="L135" s="75"/>
      <c r="M135" s="74">
        <v>0</v>
      </c>
      <c r="N135" s="75"/>
      <c r="O135" s="47">
        <f t="shared" si="7"/>
        <v>4066</v>
      </c>
    </row>
    <row r="136" spans="2:15" s="5" customFormat="1" ht="30" x14ac:dyDescent="0.25">
      <c r="B136" s="4" t="s">
        <v>533</v>
      </c>
      <c r="C136" s="4" t="s">
        <v>534</v>
      </c>
      <c r="D136" s="4" t="s">
        <v>488</v>
      </c>
      <c r="E136" s="46">
        <v>44505</v>
      </c>
      <c r="F136" s="46">
        <v>44506</v>
      </c>
      <c r="G136" s="4" t="s">
        <v>13</v>
      </c>
      <c r="H136" s="45" t="s">
        <v>535</v>
      </c>
      <c r="I136" s="45" t="s">
        <v>362</v>
      </c>
      <c r="J136" s="47">
        <v>6000</v>
      </c>
      <c r="K136" s="74">
        <v>420</v>
      </c>
      <c r="L136" s="75"/>
      <c r="M136" s="74">
        <v>0</v>
      </c>
      <c r="N136" s="75"/>
      <c r="O136" s="47">
        <f t="shared" si="7"/>
        <v>6420</v>
      </c>
    </row>
    <row r="137" spans="2:15" s="5" customFormat="1" ht="30" x14ac:dyDescent="0.25">
      <c r="B137" s="15" t="s">
        <v>536</v>
      </c>
      <c r="C137" s="4" t="s">
        <v>537</v>
      </c>
      <c r="D137" s="48" t="s">
        <v>538</v>
      </c>
      <c r="E137" s="46">
        <v>44517</v>
      </c>
      <c r="F137" s="46" t="s">
        <v>539</v>
      </c>
      <c r="G137" s="4" t="s">
        <v>13</v>
      </c>
      <c r="H137" s="45" t="s">
        <v>540</v>
      </c>
      <c r="I137" s="45" t="s">
        <v>541</v>
      </c>
      <c r="J137" s="47">
        <v>14895</v>
      </c>
      <c r="K137" s="74">
        <v>0</v>
      </c>
      <c r="L137" s="75"/>
      <c r="M137" s="74">
        <v>0</v>
      </c>
      <c r="N137" s="75"/>
      <c r="O137" s="47">
        <f t="shared" si="7"/>
        <v>14895</v>
      </c>
    </row>
    <row r="138" spans="2:15" s="5" customFormat="1" ht="30" x14ac:dyDescent="0.25">
      <c r="B138" s="15" t="s">
        <v>542</v>
      </c>
      <c r="C138" s="4" t="s">
        <v>543</v>
      </c>
      <c r="D138" s="4" t="s">
        <v>544</v>
      </c>
      <c r="E138" s="46">
        <v>44503</v>
      </c>
      <c r="F138" s="49" t="s">
        <v>545</v>
      </c>
      <c r="G138" s="15" t="s">
        <v>13</v>
      </c>
      <c r="H138" s="45" t="s">
        <v>72</v>
      </c>
      <c r="I138" s="45" t="s">
        <v>40</v>
      </c>
      <c r="J138" s="47">
        <v>13780</v>
      </c>
      <c r="K138" s="74">
        <v>964.6</v>
      </c>
      <c r="L138" s="75"/>
      <c r="M138" s="74">
        <v>0</v>
      </c>
      <c r="N138" s="75"/>
      <c r="O138" s="47">
        <f t="shared" si="7"/>
        <v>14744.6</v>
      </c>
    </row>
    <row r="139" spans="2:15" s="5" customFormat="1" ht="30" x14ac:dyDescent="0.25">
      <c r="B139" s="4" t="s">
        <v>546</v>
      </c>
      <c r="C139" s="4" t="s">
        <v>493</v>
      </c>
      <c r="D139" s="4" t="s">
        <v>547</v>
      </c>
      <c r="E139" s="46">
        <v>44502</v>
      </c>
      <c r="F139" s="46" t="s">
        <v>548</v>
      </c>
      <c r="G139" s="4" t="s">
        <v>13</v>
      </c>
      <c r="H139" s="45" t="s">
        <v>496</v>
      </c>
      <c r="I139" s="45" t="s">
        <v>497</v>
      </c>
      <c r="J139" s="47">
        <v>5000</v>
      </c>
      <c r="K139" s="74">
        <v>350</v>
      </c>
      <c r="L139" s="75"/>
      <c r="M139" s="74">
        <v>0</v>
      </c>
      <c r="N139" s="75"/>
      <c r="O139" s="47">
        <f t="shared" si="7"/>
        <v>5350</v>
      </c>
    </row>
    <row r="140" spans="2:15" s="5" customFormat="1" ht="30" x14ac:dyDescent="0.25">
      <c r="B140" s="4" t="s">
        <v>549</v>
      </c>
      <c r="C140" s="4" t="s">
        <v>550</v>
      </c>
      <c r="D140" s="4" t="s">
        <v>527</v>
      </c>
      <c r="E140" s="46">
        <v>44505</v>
      </c>
      <c r="F140" s="46">
        <v>44506</v>
      </c>
      <c r="G140" s="4" t="s">
        <v>13</v>
      </c>
      <c r="H140" s="4" t="s">
        <v>528</v>
      </c>
      <c r="I140" s="45" t="s">
        <v>529</v>
      </c>
      <c r="J140" s="47">
        <v>6420</v>
      </c>
      <c r="K140" s="74">
        <v>449.4</v>
      </c>
      <c r="L140" s="75"/>
      <c r="M140" s="74">
        <v>0</v>
      </c>
      <c r="N140" s="75"/>
      <c r="O140" s="47">
        <f t="shared" si="7"/>
        <v>6869.4</v>
      </c>
    </row>
    <row r="141" spans="2:15" s="5" customFormat="1" ht="60" x14ac:dyDescent="0.25">
      <c r="B141" s="4" t="s">
        <v>551</v>
      </c>
      <c r="C141" s="4" t="s">
        <v>552</v>
      </c>
      <c r="D141" s="4" t="s">
        <v>488</v>
      </c>
      <c r="E141" s="46">
        <v>44519</v>
      </c>
      <c r="F141" s="46">
        <v>44520</v>
      </c>
      <c r="G141" s="4" t="s">
        <v>13</v>
      </c>
      <c r="H141" s="45" t="s">
        <v>553</v>
      </c>
      <c r="I141" s="45" t="s">
        <v>554</v>
      </c>
      <c r="J141" s="47">
        <v>3500</v>
      </c>
      <c r="K141" s="74">
        <v>245</v>
      </c>
      <c r="L141" s="75"/>
      <c r="M141" s="74">
        <v>0</v>
      </c>
      <c r="N141" s="75"/>
      <c r="O141" s="47">
        <f t="shared" si="7"/>
        <v>3745</v>
      </c>
    </row>
    <row r="142" spans="2:15" s="5" customFormat="1" ht="30" x14ac:dyDescent="0.25">
      <c r="B142" s="4" t="s">
        <v>555</v>
      </c>
      <c r="C142" s="4" t="s">
        <v>556</v>
      </c>
      <c r="D142" s="4" t="s">
        <v>488</v>
      </c>
      <c r="E142" s="46">
        <v>44533</v>
      </c>
      <c r="F142" s="46">
        <v>44534</v>
      </c>
      <c r="G142" s="4" t="s">
        <v>13</v>
      </c>
      <c r="H142" s="45" t="s">
        <v>14</v>
      </c>
      <c r="I142" s="45" t="s">
        <v>557</v>
      </c>
      <c r="J142" s="47">
        <v>4299.07</v>
      </c>
      <c r="K142" s="74">
        <v>300.93</v>
      </c>
      <c r="L142" s="75"/>
      <c r="M142" s="74">
        <v>0</v>
      </c>
      <c r="N142" s="75"/>
      <c r="O142" s="47">
        <f t="shared" si="7"/>
        <v>4600</v>
      </c>
    </row>
    <row r="143" spans="2:15" s="5" customFormat="1" ht="30" x14ac:dyDescent="0.25">
      <c r="B143" s="4" t="s">
        <v>558</v>
      </c>
      <c r="C143" s="4" t="s">
        <v>559</v>
      </c>
      <c r="D143" s="4" t="s">
        <v>488</v>
      </c>
      <c r="E143" s="46">
        <v>44526</v>
      </c>
      <c r="F143" s="46">
        <v>44527</v>
      </c>
      <c r="G143" s="4" t="s">
        <v>13</v>
      </c>
      <c r="H143" s="45" t="s">
        <v>72</v>
      </c>
      <c r="I143" s="45" t="s">
        <v>40</v>
      </c>
      <c r="J143" s="47">
        <v>9370</v>
      </c>
      <c r="K143" s="74">
        <v>655.9</v>
      </c>
      <c r="L143" s="75"/>
      <c r="M143" s="74">
        <v>0</v>
      </c>
      <c r="N143" s="75"/>
      <c r="O143" s="47">
        <f t="shared" si="7"/>
        <v>10025.9</v>
      </c>
    </row>
    <row r="144" spans="2:15" s="5" customFormat="1" ht="30" x14ac:dyDescent="0.25">
      <c r="B144" s="4" t="s">
        <v>560</v>
      </c>
      <c r="C144" s="4" t="s">
        <v>561</v>
      </c>
      <c r="D144" s="4" t="s">
        <v>562</v>
      </c>
      <c r="E144" s="46">
        <v>44483</v>
      </c>
      <c r="F144" s="46">
        <v>44484</v>
      </c>
      <c r="G144" s="4" t="s">
        <v>13</v>
      </c>
      <c r="H144" s="45" t="s">
        <v>563</v>
      </c>
      <c r="I144" s="45" t="s">
        <v>564</v>
      </c>
      <c r="J144" s="47">
        <v>12000</v>
      </c>
      <c r="K144" s="74">
        <v>840</v>
      </c>
      <c r="L144" s="75"/>
      <c r="M144" s="74">
        <v>0</v>
      </c>
      <c r="N144" s="75"/>
      <c r="O144" s="47">
        <f t="shared" si="7"/>
        <v>12840</v>
      </c>
    </row>
    <row r="145" spans="2:15" s="5" customFormat="1" ht="25.5" customHeight="1" x14ac:dyDescent="0.25">
      <c r="B145" s="4" t="s">
        <v>565</v>
      </c>
      <c r="C145" s="4" t="s">
        <v>566</v>
      </c>
      <c r="D145" s="4" t="s">
        <v>567</v>
      </c>
      <c r="E145" s="46">
        <v>44499</v>
      </c>
      <c r="F145" s="46">
        <v>44514</v>
      </c>
      <c r="G145" s="4" t="s">
        <v>13</v>
      </c>
      <c r="H145" s="45" t="s">
        <v>500</v>
      </c>
      <c r="I145" s="45" t="s">
        <v>362</v>
      </c>
      <c r="J145" s="47">
        <v>12000</v>
      </c>
      <c r="K145" s="74">
        <v>840</v>
      </c>
      <c r="L145" s="75"/>
      <c r="M145" s="74">
        <v>0</v>
      </c>
      <c r="N145" s="75"/>
      <c r="O145" s="47">
        <f t="shared" si="7"/>
        <v>12840</v>
      </c>
    </row>
    <row r="146" spans="2:15" s="5" customFormat="1" ht="25.5" customHeight="1" x14ac:dyDescent="0.25">
      <c r="B146" s="4" t="s">
        <v>568</v>
      </c>
      <c r="C146" s="4" t="s">
        <v>569</v>
      </c>
      <c r="D146" s="4" t="s">
        <v>209</v>
      </c>
      <c r="E146" s="46">
        <v>44499</v>
      </c>
      <c r="F146" s="46">
        <v>44528</v>
      </c>
      <c r="G146" s="4" t="s">
        <v>13</v>
      </c>
      <c r="H146" s="45" t="s">
        <v>500</v>
      </c>
      <c r="I146" s="45" t="s">
        <v>362</v>
      </c>
      <c r="J146" s="47">
        <v>12000</v>
      </c>
      <c r="K146" s="74">
        <v>840</v>
      </c>
      <c r="L146" s="75"/>
      <c r="M146" s="74">
        <v>0</v>
      </c>
      <c r="N146" s="75"/>
      <c r="O146" s="47">
        <f t="shared" si="7"/>
        <v>12840</v>
      </c>
    </row>
    <row r="147" spans="2:15" s="5" customFormat="1" ht="30" x14ac:dyDescent="0.25">
      <c r="B147" s="15" t="s">
        <v>570</v>
      </c>
      <c r="C147" s="4" t="s">
        <v>571</v>
      </c>
      <c r="D147" s="4" t="s">
        <v>572</v>
      </c>
      <c r="E147" s="46">
        <v>44518</v>
      </c>
      <c r="F147" s="46" t="s">
        <v>573</v>
      </c>
      <c r="G147" s="4" t="s">
        <v>13</v>
      </c>
      <c r="H147" s="4" t="s">
        <v>574</v>
      </c>
      <c r="I147" s="45" t="s">
        <v>575</v>
      </c>
      <c r="J147" s="47">
        <v>3294.12</v>
      </c>
      <c r="K147" s="74">
        <v>0</v>
      </c>
      <c r="L147" s="75"/>
      <c r="M147" s="74">
        <v>0</v>
      </c>
      <c r="N147" s="75"/>
      <c r="O147" s="47">
        <f t="shared" si="7"/>
        <v>3294.12</v>
      </c>
    </row>
    <row r="148" spans="2:15" s="5" customFormat="1" ht="30" x14ac:dyDescent="0.25">
      <c r="B148" s="20" t="s">
        <v>576</v>
      </c>
      <c r="C148" s="4" t="s">
        <v>577</v>
      </c>
      <c r="D148" s="4" t="s">
        <v>578</v>
      </c>
      <c r="E148" s="46">
        <v>44532</v>
      </c>
      <c r="F148" s="46" t="s">
        <v>579</v>
      </c>
      <c r="G148" s="4" t="s">
        <v>13</v>
      </c>
      <c r="H148" s="4" t="s">
        <v>18</v>
      </c>
      <c r="I148" s="45" t="s">
        <v>361</v>
      </c>
      <c r="J148" s="47">
        <v>13800</v>
      </c>
      <c r="K148" s="74">
        <v>966</v>
      </c>
      <c r="L148" s="75"/>
      <c r="M148" s="74">
        <v>0</v>
      </c>
      <c r="N148" s="75"/>
      <c r="O148" s="47">
        <f t="shared" si="7"/>
        <v>14766</v>
      </c>
    </row>
    <row r="149" spans="2:15" s="5" customFormat="1" ht="30" x14ac:dyDescent="0.25">
      <c r="B149" s="15" t="s">
        <v>580</v>
      </c>
      <c r="C149" s="4" t="s">
        <v>581</v>
      </c>
      <c r="D149" s="4" t="s">
        <v>578</v>
      </c>
      <c r="E149" s="46">
        <v>44498</v>
      </c>
      <c r="F149" s="46" t="s">
        <v>582</v>
      </c>
      <c r="G149" s="4" t="s">
        <v>583</v>
      </c>
      <c r="H149" s="4" t="s">
        <v>584</v>
      </c>
      <c r="I149" s="45" t="s">
        <v>210</v>
      </c>
      <c r="J149" s="47">
        <v>7900</v>
      </c>
      <c r="K149" s="74">
        <v>553</v>
      </c>
      <c r="L149" s="75"/>
      <c r="M149" s="74">
        <v>0</v>
      </c>
      <c r="N149" s="75"/>
      <c r="O149" s="47">
        <f t="shared" si="7"/>
        <v>8453</v>
      </c>
    </row>
    <row r="150" spans="2:15" s="5" customFormat="1" ht="30" x14ac:dyDescent="0.25">
      <c r="B150" s="15" t="s">
        <v>585</v>
      </c>
      <c r="C150" s="4" t="s">
        <v>586</v>
      </c>
      <c r="D150" s="4"/>
      <c r="E150" s="46">
        <v>44495</v>
      </c>
      <c r="F150" s="4" t="s">
        <v>587</v>
      </c>
      <c r="G150" s="4" t="s">
        <v>13</v>
      </c>
      <c r="H150" s="4" t="s">
        <v>588</v>
      </c>
      <c r="I150" s="45" t="s">
        <v>589</v>
      </c>
      <c r="J150" s="47">
        <v>14999</v>
      </c>
      <c r="K150" s="74">
        <v>0</v>
      </c>
      <c r="L150" s="75"/>
      <c r="M150" s="74">
        <v>0</v>
      </c>
      <c r="N150" s="75"/>
      <c r="O150" s="47">
        <v>14999</v>
      </c>
    </row>
    <row r="151" spans="2:15" s="5" customFormat="1" ht="26.25" customHeight="1" x14ac:dyDescent="0.25">
      <c r="B151" s="15" t="s">
        <v>590</v>
      </c>
      <c r="C151" s="4" t="s">
        <v>591</v>
      </c>
      <c r="D151" s="4" t="s">
        <v>209</v>
      </c>
      <c r="E151" s="46">
        <v>44499</v>
      </c>
      <c r="F151" s="46">
        <v>44535</v>
      </c>
      <c r="G151" s="4" t="s">
        <v>13</v>
      </c>
      <c r="H151" s="45" t="s">
        <v>500</v>
      </c>
      <c r="I151" s="45" t="s">
        <v>362</v>
      </c>
      <c r="J151" s="47">
        <v>12000</v>
      </c>
      <c r="K151" s="74">
        <v>840</v>
      </c>
      <c r="L151" s="75"/>
      <c r="M151" s="74">
        <v>0</v>
      </c>
      <c r="N151" s="75"/>
      <c r="O151" s="47">
        <f t="shared" ref="O151:O164" si="8">J151+K151-M151</f>
        <v>12840</v>
      </c>
    </row>
    <row r="152" spans="2:15" s="5" customFormat="1" ht="45" x14ac:dyDescent="0.25">
      <c r="B152" s="15" t="s">
        <v>592</v>
      </c>
      <c r="C152" s="4" t="s">
        <v>593</v>
      </c>
      <c r="D152" s="4" t="s">
        <v>209</v>
      </c>
      <c r="E152" s="46">
        <v>44499</v>
      </c>
      <c r="F152" s="46">
        <v>44542</v>
      </c>
      <c r="G152" s="4" t="s">
        <v>13</v>
      </c>
      <c r="H152" s="45" t="s">
        <v>500</v>
      </c>
      <c r="I152" s="45" t="s">
        <v>362</v>
      </c>
      <c r="J152" s="47">
        <v>12000</v>
      </c>
      <c r="K152" s="74">
        <v>840</v>
      </c>
      <c r="L152" s="75"/>
      <c r="M152" s="74">
        <v>0</v>
      </c>
      <c r="N152" s="75"/>
      <c r="O152" s="47">
        <f t="shared" si="8"/>
        <v>12840</v>
      </c>
    </row>
    <row r="153" spans="2:15" s="5" customFormat="1" ht="30" customHeight="1" x14ac:dyDescent="0.25">
      <c r="B153" s="4" t="s">
        <v>594</v>
      </c>
      <c r="C153" s="4" t="s">
        <v>595</v>
      </c>
      <c r="D153" s="4" t="s">
        <v>596</v>
      </c>
      <c r="E153" s="46">
        <v>44525</v>
      </c>
      <c r="F153" s="46">
        <v>44552</v>
      </c>
      <c r="G153" s="4" t="s">
        <v>13</v>
      </c>
      <c r="H153" s="45" t="s">
        <v>597</v>
      </c>
      <c r="I153" s="45" t="s">
        <v>598</v>
      </c>
      <c r="J153" s="47">
        <v>2400</v>
      </c>
      <c r="K153" s="74">
        <v>0</v>
      </c>
      <c r="L153" s="75"/>
      <c r="M153" s="74">
        <v>0</v>
      </c>
      <c r="N153" s="75"/>
      <c r="O153" s="47">
        <f t="shared" si="8"/>
        <v>2400</v>
      </c>
    </row>
    <row r="154" spans="2:15" s="5" customFormat="1" ht="30" x14ac:dyDescent="0.25">
      <c r="B154" s="4" t="s">
        <v>599</v>
      </c>
      <c r="C154" s="4" t="s">
        <v>600</v>
      </c>
      <c r="D154" s="4" t="s">
        <v>596</v>
      </c>
      <c r="E154" s="46">
        <v>44524</v>
      </c>
      <c r="F154" s="46" t="s">
        <v>601</v>
      </c>
      <c r="G154" s="4" t="s">
        <v>13</v>
      </c>
      <c r="H154" s="4" t="s">
        <v>503</v>
      </c>
      <c r="I154" s="45" t="s">
        <v>37</v>
      </c>
      <c r="J154" s="47">
        <v>3000</v>
      </c>
      <c r="K154" s="74">
        <v>210</v>
      </c>
      <c r="L154" s="75"/>
      <c r="M154" s="74">
        <v>0</v>
      </c>
      <c r="N154" s="75"/>
      <c r="O154" s="47">
        <f t="shared" si="8"/>
        <v>3210</v>
      </c>
    </row>
    <row r="155" spans="2:15" s="5" customFormat="1" ht="30" x14ac:dyDescent="0.25">
      <c r="B155" s="4" t="s">
        <v>602</v>
      </c>
      <c r="C155" s="4" t="s">
        <v>603</v>
      </c>
      <c r="D155" s="4" t="s">
        <v>39</v>
      </c>
      <c r="E155" s="46">
        <v>44522</v>
      </c>
      <c r="F155" s="46">
        <v>44547</v>
      </c>
      <c r="G155" s="4" t="s">
        <v>13</v>
      </c>
      <c r="H155" s="45" t="s">
        <v>553</v>
      </c>
      <c r="I155" s="45" t="s">
        <v>554</v>
      </c>
      <c r="J155" s="47">
        <v>5000</v>
      </c>
      <c r="K155" s="74">
        <v>350</v>
      </c>
      <c r="L155" s="75"/>
      <c r="M155" s="74">
        <v>0</v>
      </c>
      <c r="N155" s="75"/>
      <c r="O155" s="47">
        <f t="shared" si="8"/>
        <v>5350</v>
      </c>
    </row>
    <row r="156" spans="2:15" s="5" customFormat="1" ht="30" x14ac:dyDescent="0.25">
      <c r="B156" s="4" t="s">
        <v>604</v>
      </c>
      <c r="C156" s="4" t="s">
        <v>605</v>
      </c>
      <c r="D156" s="4" t="s">
        <v>606</v>
      </c>
      <c r="E156" s="46">
        <v>44547</v>
      </c>
      <c r="F156" s="46">
        <v>44551</v>
      </c>
      <c r="G156" s="4" t="s">
        <v>13</v>
      </c>
      <c r="H156" s="4" t="s">
        <v>18</v>
      </c>
      <c r="I156" s="45" t="s">
        <v>361</v>
      </c>
      <c r="J156" s="47">
        <v>3800</v>
      </c>
      <c r="K156" s="74">
        <v>266</v>
      </c>
      <c r="L156" s="75"/>
      <c r="M156" s="74">
        <v>0</v>
      </c>
      <c r="N156" s="75"/>
      <c r="O156" s="47">
        <f t="shared" si="8"/>
        <v>4066</v>
      </c>
    </row>
    <row r="157" spans="2:15" s="5" customFormat="1" ht="30" x14ac:dyDescent="0.25">
      <c r="B157" s="4" t="s">
        <v>607</v>
      </c>
      <c r="C157" s="4" t="s">
        <v>608</v>
      </c>
      <c r="D157" s="4" t="s">
        <v>606</v>
      </c>
      <c r="E157" s="46">
        <v>44551</v>
      </c>
      <c r="F157" s="46" t="s">
        <v>609</v>
      </c>
      <c r="G157" s="4" t="s">
        <v>13</v>
      </c>
      <c r="H157" s="45" t="s">
        <v>500</v>
      </c>
      <c r="I157" s="45" t="s">
        <v>362</v>
      </c>
      <c r="J157" s="47">
        <v>9000</v>
      </c>
      <c r="K157" s="74">
        <v>630</v>
      </c>
      <c r="L157" s="75"/>
      <c r="M157" s="74">
        <v>0</v>
      </c>
      <c r="N157" s="75"/>
      <c r="O157" s="47">
        <f t="shared" si="8"/>
        <v>9630</v>
      </c>
    </row>
    <row r="158" spans="2:15" s="5" customFormat="1" ht="30" x14ac:dyDescent="0.25">
      <c r="B158" s="4" t="s">
        <v>610</v>
      </c>
      <c r="C158" s="4" t="s">
        <v>611</v>
      </c>
      <c r="D158" s="4" t="s">
        <v>488</v>
      </c>
      <c r="E158" s="46">
        <v>44540</v>
      </c>
      <c r="F158" s="46">
        <v>44541</v>
      </c>
      <c r="G158" s="4" t="s">
        <v>13</v>
      </c>
      <c r="H158" s="45" t="s">
        <v>500</v>
      </c>
      <c r="I158" s="45" t="s">
        <v>362</v>
      </c>
      <c r="J158" s="47">
        <v>3500</v>
      </c>
      <c r="K158" s="74">
        <v>245</v>
      </c>
      <c r="L158" s="75"/>
      <c r="M158" s="74">
        <v>0</v>
      </c>
      <c r="N158" s="75"/>
      <c r="O158" s="47">
        <f t="shared" si="8"/>
        <v>3745</v>
      </c>
    </row>
    <row r="159" spans="2:15" s="5" customFormat="1" ht="45" x14ac:dyDescent="0.25">
      <c r="B159" s="4" t="s">
        <v>612</v>
      </c>
      <c r="C159" s="4" t="s">
        <v>613</v>
      </c>
      <c r="D159" s="4" t="s">
        <v>614</v>
      </c>
      <c r="E159" s="46">
        <v>44523</v>
      </c>
      <c r="F159" s="46">
        <v>44524</v>
      </c>
      <c r="G159" s="4" t="s">
        <v>13</v>
      </c>
      <c r="H159" s="45" t="s">
        <v>500</v>
      </c>
      <c r="I159" s="45" t="s">
        <v>362</v>
      </c>
      <c r="J159" s="47">
        <v>12000</v>
      </c>
      <c r="K159" s="74">
        <v>840</v>
      </c>
      <c r="L159" s="75"/>
      <c r="M159" s="74">
        <v>0</v>
      </c>
      <c r="N159" s="75"/>
      <c r="O159" s="47">
        <f t="shared" si="8"/>
        <v>12840</v>
      </c>
    </row>
    <row r="160" spans="2:15" s="5" customFormat="1" ht="30" x14ac:dyDescent="0.25">
      <c r="B160" s="4" t="s">
        <v>615</v>
      </c>
      <c r="C160" s="4" t="s">
        <v>616</v>
      </c>
      <c r="D160" s="4" t="s">
        <v>606</v>
      </c>
      <c r="E160" s="46">
        <v>44564</v>
      </c>
      <c r="F160" s="46">
        <v>44564</v>
      </c>
      <c r="G160" s="4" t="s">
        <v>13</v>
      </c>
      <c r="H160" s="4" t="s">
        <v>18</v>
      </c>
      <c r="I160" s="45" t="s">
        <v>361</v>
      </c>
      <c r="J160" s="47">
        <v>7730</v>
      </c>
      <c r="K160" s="74">
        <v>541.1</v>
      </c>
      <c r="L160" s="75"/>
      <c r="M160" s="74">
        <v>0</v>
      </c>
      <c r="N160" s="75"/>
      <c r="O160" s="47">
        <f t="shared" si="8"/>
        <v>8271.1</v>
      </c>
    </row>
    <row r="161" spans="2:15" s="5" customFormat="1" ht="30" x14ac:dyDescent="0.25">
      <c r="B161" s="4" t="s">
        <v>617</v>
      </c>
      <c r="C161" s="4" t="s">
        <v>618</v>
      </c>
      <c r="D161" s="4" t="s">
        <v>619</v>
      </c>
      <c r="E161" s="46">
        <v>44533</v>
      </c>
      <c r="F161" s="46">
        <v>44531</v>
      </c>
      <c r="G161" s="4" t="s">
        <v>13</v>
      </c>
      <c r="H161" s="45" t="s">
        <v>620</v>
      </c>
      <c r="I161" s="45" t="s">
        <v>621</v>
      </c>
      <c r="J161" s="47">
        <v>6000</v>
      </c>
      <c r="K161" s="74">
        <v>0</v>
      </c>
      <c r="L161" s="75"/>
      <c r="M161" s="74">
        <v>0</v>
      </c>
      <c r="N161" s="75"/>
      <c r="O161" s="47">
        <f t="shared" si="8"/>
        <v>6000</v>
      </c>
    </row>
    <row r="162" spans="2:15" s="5" customFormat="1" ht="30" x14ac:dyDescent="0.25">
      <c r="B162" s="4" t="s">
        <v>622</v>
      </c>
      <c r="C162" s="4" t="s">
        <v>623</v>
      </c>
      <c r="D162" s="4" t="s">
        <v>619</v>
      </c>
      <c r="E162" s="46">
        <v>44548</v>
      </c>
      <c r="F162" s="46">
        <v>44553</v>
      </c>
      <c r="G162" s="4" t="s">
        <v>13</v>
      </c>
      <c r="H162" s="4" t="s">
        <v>624</v>
      </c>
      <c r="I162" s="45" t="s">
        <v>625</v>
      </c>
      <c r="J162" s="47">
        <v>10000</v>
      </c>
      <c r="K162" s="74">
        <v>700</v>
      </c>
      <c r="L162" s="75"/>
      <c r="M162" s="74">
        <v>0</v>
      </c>
      <c r="N162" s="75"/>
      <c r="O162" s="47">
        <f t="shared" si="8"/>
        <v>10700</v>
      </c>
    </row>
    <row r="163" spans="2:15" s="5" customFormat="1" ht="30" x14ac:dyDescent="0.25">
      <c r="B163" s="4" t="s">
        <v>626</v>
      </c>
      <c r="C163" s="4" t="s">
        <v>627</v>
      </c>
      <c r="D163" s="4" t="s">
        <v>619</v>
      </c>
      <c r="E163" s="46">
        <v>44533</v>
      </c>
      <c r="F163" s="46">
        <v>44566</v>
      </c>
      <c r="G163" s="4" t="s">
        <v>13</v>
      </c>
      <c r="H163" s="4" t="s">
        <v>628</v>
      </c>
      <c r="I163" s="45" t="s">
        <v>629</v>
      </c>
      <c r="J163" s="47">
        <v>2500</v>
      </c>
      <c r="K163" s="74">
        <v>175</v>
      </c>
      <c r="L163" s="75"/>
      <c r="M163" s="74">
        <v>0</v>
      </c>
      <c r="N163" s="75"/>
      <c r="O163" s="47">
        <f t="shared" si="8"/>
        <v>2675</v>
      </c>
    </row>
    <row r="164" spans="2:15" s="5" customFormat="1" ht="31.5" x14ac:dyDescent="0.25">
      <c r="B164" s="4" t="s">
        <v>630</v>
      </c>
      <c r="C164" s="4" t="s">
        <v>631</v>
      </c>
      <c r="D164" s="4" t="s">
        <v>619</v>
      </c>
      <c r="E164" s="46" t="s">
        <v>632</v>
      </c>
      <c r="F164" s="46">
        <v>44530</v>
      </c>
      <c r="G164" s="4" t="s">
        <v>13</v>
      </c>
      <c r="H164" s="7" t="s">
        <v>633</v>
      </c>
      <c r="I164" s="45" t="s">
        <v>634</v>
      </c>
      <c r="J164" s="47">
        <v>5000</v>
      </c>
      <c r="K164" s="74">
        <v>350</v>
      </c>
      <c r="L164" s="75"/>
      <c r="M164" s="74">
        <v>0</v>
      </c>
      <c r="N164" s="75"/>
      <c r="O164" s="47">
        <f t="shared" si="8"/>
        <v>5350</v>
      </c>
    </row>
    <row r="165" spans="2:15" s="5" customFormat="1" ht="30" x14ac:dyDescent="0.25">
      <c r="B165" s="4" t="s">
        <v>635</v>
      </c>
      <c r="C165" s="4" t="s">
        <v>636</v>
      </c>
      <c r="D165" s="4" t="s">
        <v>637</v>
      </c>
      <c r="E165" s="48" t="s">
        <v>638</v>
      </c>
      <c r="F165" s="46" t="s">
        <v>639</v>
      </c>
      <c r="G165" s="4" t="s">
        <v>13</v>
      </c>
      <c r="H165" s="45" t="s">
        <v>640</v>
      </c>
      <c r="I165" s="45" t="s">
        <v>641</v>
      </c>
      <c r="J165" s="62">
        <v>2370</v>
      </c>
      <c r="K165" s="76">
        <v>0</v>
      </c>
      <c r="L165" s="77"/>
      <c r="M165" s="74">
        <v>0</v>
      </c>
      <c r="N165" s="75"/>
      <c r="O165" s="62">
        <v>2370</v>
      </c>
    </row>
    <row r="166" spans="2:15" s="5" customFormat="1" ht="30" x14ac:dyDescent="0.25">
      <c r="B166" s="50" t="s">
        <v>642</v>
      </c>
      <c r="C166" s="4" t="s">
        <v>643</v>
      </c>
      <c r="D166" s="4" t="s">
        <v>231</v>
      </c>
      <c r="E166" s="63" t="s">
        <v>644</v>
      </c>
      <c r="F166" s="64">
        <v>44475</v>
      </c>
      <c r="G166" s="4" t="s">
        <v>13</v>
      </c>
      <c r="H166" s="50" t="s">
        <v>244</v>
      </c>
      <c r="I166" s="50" t="s">
        <v>245</v>
      </c>
      <c r="J166" s="56">
        <v>3180</v>
      </c>
      <c r="K166" s="74">
        <v>0</v>
      </c>
      <c r="L166" s="75"/>
      <c r="M166" s="74">
        <v>254.4</v>
      </c>
      <c r="N166" s="75"/>
      <c r="O166" s="47">
        <f t="shared" ref="O166:O206" si="9">J166+K166-M166</f>
        <v>2925.6</v>
      </c>
    </row>
    <row r="167" spans="2:15" s="5" customFormat="1" ht="30" x14ac:dyDescent="0.25">
      <c r="B167" s="50" t="s">
        <v>645</v>
      </c>
      <c r="C167" s="4" t="s">
        <v>646</v>
      </c>
      <c r="D167" s="4" t="s">
        <v>231</v>
      </c>
      <c r="E167" s="65" t="s">
        <v>647</v>
      </c>
      <c r="F167" s="66">
        <v>44489</v>
      </c>
      <c r="G167" s="4" t="s">
        <v>13</v>
      </c>
      <c r="H167" s="50" t="s">
        <v>648</v>
      </c>
      <c r="I167" s="50" t="s">
        <v>649</v>
      </c>
      <c r="J167" s="56">
        <v>14900</v>
      </c>
      <c r="K167" s="74">
        <v>0</v>
      </c>
      <c r="L167" s="75"/>
      <c r="M167" s="74">
        <v>0</v>
      </c>
      <c r="N167" s="75"/>
      <c r="O167" s="47">
        <f t="shared" si="9"/>
        <v>14900</v>
      </c>
    </row>
    <row r="168" spans="2:15" s="5" customFormat="1" ht="45" x14ac:dyDescent="0.25">
      <c r="B168" s="50" t="s">
        <v>650</v>
      </c>
      <c r="C168" s="4" t="s">
        <v>651</v>
      </c>
      <c r="D168" s="4" t="s">
        <v>231</v>
      </c>
      <c r="E168" s="53" t="s">
        <v>652</v>
      </c>
      <c r="F168" s="66">
        <v>44490</v>
      </c>
      <c r="G168" s="4" t="s">
        <v>13</v>
      </c>
      <c r="H168" s="50" t="s">
        <v>653</v>
      </c>
      <c r="I168" s="55" t="s">
        <v>654</v>
      </c>
      <c r="J168" s="56">
        <v>79.2</v>
      </c>
      <c r="K168" s="74">
        <v>5.54</v>
      </c>
      <c r="L168" s="75"/>
      <c r="M168" s="74">
        <v>0</v>
      </c>
      <c r="N168" s="75"/>
      <c r="O168" s="47">
        <f t="shared" si="9"/>
        <v>84.740000000000009</v>
      </c>
    </row>
    <row r="169" spans="2:15" s="5" customFormat="1" ht="60" x14ac:dyDescent="0.25">
      <c r="B169" s="50" t="s">
        <v>655</v>
      </c>
      <c r="C169" s="59" t="s">
        <v>656</v>
      </c>
      <c r="D169" s="4" t="s">
        <v>231</v>
      </c>
      <c r="E169" s="65" t="s">
        <v>657</v>
      </c>
      <c r="F169" s="66">
        <v>44495</v>
      </c>
      <c r="G169" s="4" t="s">
        <v>13</v>
      </c>
      <c r="H169" s="50" t="s">
        <v>658</v>
      </c>
      <c r="I169" s="55" t="s">
        <v>659</v>
      </c>
      <c r="J169" s="56">
        <v>655.05999999999995</v>
      </c>
      <c r="K169" s="74">
        <v>45.85</v>
      </c>
      <c r="L169" s="75"/>
      <c r="M169" s="74">
        <v>0</v>
      </c>
      <c r="N169" s="75"/>
      <c r="O169" s="47">
        <f t="shared" si="9"/>
        <v>700.91</v>
      </c>
    </row>
    <row r="170" spans="2:15" s="5" customFormat="1" ht="75" x14ac:dyDescent="0.25">
      <c r="B170" s="50" t="s">
        <v>660</v>
      </c>
      <c r="C170" s="4" t="s">
        <v>661</v>
      </c>
      <c r="D170" s="4" t="s">
        <v>662</v>
      </c>
      <c r="E170" s="63" t="s">
        <v>663</v>
      </c>
      <c r="F170" s="64">
        <v>44512</v>
      </c>
      <c r="G170" s="4" t="s">
        <v>13</v>
      </c>
      <c r="H170" s="50" t="s">
        <v>664</v>
      </c>
      <c r="I170" s="50" t="s">
        <v>665</v>
      </c>
      <c r="J170" s="67">
        <v>7000</v>
      </c>
      <c r="K170" s="74">
        <v>0</v>
      </c>
      <c r="L170" s="75"/>
      <c r="M170" s="74">
        <v>0</v>
      </c>
      <c r="N170" s="75"/>
      <c r="O170" s="47">
        <f t="shared" si="9"/>
        <v>7000</v>
      </c>
    </row>
    <row r="171" spans="2:15" s="5" customFormat="1" ht="45" x14ac:dyDescent="0.25">
      <c r="B171" s="50" t="s">
        <v>666</v>
      </c>
      <c r="C171" s="4" t="s">
        <v>667</v>
      </c>
      <c r="D171" s="4" t="s">
        <v>662</v>
      </c>
      <c r="E171" s="63" t="s">
        <v>668</v>
      </c>
      <c r="F171" s="60">
        <v>44497</v>
      </c>
      <c r="G171" s="4" t="s">
        <v>13</v>
      </c>
      <c r="H171" s="55" t="s">
        <v>669</v>
      </c>
      <c r="I171" s="55" t="s">
        <v>670</v>
      </c>
      <c r="J171" s="67">
        <v>4990</v>
      </c>
      <c r="K171" s="74">
        <v>0</v>
      </c>
      <c r="L171" s="75"/>
      <c r="M171" s="74">
        <v>748.5</v>
      </c>
      <c r="N171" s="75"/>
      <c r="O171" s="47">
        <f t="shared" si="9"/>
        <v>4241.5</v>
      </c>
    </row>
    <row r="172" spans="2:15" s="5" customFormat="1" ht="30" x14ac:dyDescent="0.25">
      <c r="B172" s="50" t="s">
        <v>671</v>
      </c>
      <c r="C172" s="4" t="s">
        <v>672</v>
      </c>
      <c r="D172" s="4" t="s">
        <v>231</v>
      </c>
      <c r="E172" s="63" t="s">
        <v>673</v>
      </c>
      <c r="F172" s="68">
        <v>44504</v>
      </c>
      <c r="G172" s="4" t="s">
        <v>13</v>
      </c>
      <c r="H172" s="55" t="s">
        <v>674</v>
      </c>
      <c r="I172" s="55" t="s">
        <v>675</v>
      </c>
      <c r="J172" s="67">
        <v>940</v>
      </c>
      <c r="K172" s="74">
        <v>65.8</v>
      </c>
      <c r="L172" s="75"/>
      <c r="M172" s="74">
        <v>0</v>
      </c>
      <c r="N172" s="75"/>
      <c r="O172" s="47">
        <f t="shared" si="9"/>
        <v>1005.8</v>
      </c>
    </row>
    <row r="173" spans="2:15" s="5" customFormat="1" ht="30" x14ac:dyDescent="0.25">
      <c r="B173" s="26" t="s">
        <v>676</v>
      </c>
      <c r="C173" s="4" t="s">
        <v>677</v>
      </c>
      <c r="D173" s="4" t="s">
        <v>662</v>
      </c>
      <c r="E173" s="53" t="s">
        <v>678</v>
      </c>
      <c r="F173" s="68">
        <v>44512</v>
      </c>
      <c r="G173" s="4" t="s">
        <v>13</v>
      </c>
      <c r="H173" s="51" t="s">
        <v>679</v>
      </c>
      <c r="I173" s="51" t="s">
        <v>680</v>
      </c>
      <c r="J173" s="58">
        <v>14950</v>
      </c>
      <c r="K173" s="74">
        <v>0</v>
      </c>
      <c r="L173" s="75"/>
      <c r="M173" s="74">
        <v>0</v>
      </c>
      <c r="N173" s="75"/>
      <c r="O173" s="47">
        <f t="shared" si="9"/>
        <v>14950</v>
      </c>
    </row>
    <row r="174" spans="2:15" s="5" customFormat="1" ht="60" x14ac:dyDescent="0.25">
      <c r="B174" s="26" t="s">
        <v>681</v>
      </c>
      <c r="C174" s="4" t="s">
        <v>682</v>
      </c>
      <c r="D174" s="4" t="s">
        <v>231</v>
      </c>
      <c r="E174" s="53" t="s">
        <v>683</v>
      </c>
      <c r="F174" s="60">
        <v>44494</v>
      </c>
      <c r="G174" s="4" t="s">
        <v>13</v>
      </c>
      <c r="H174" s="51" t="s">
        <v>684</v>
      </c>
      <c r="I174" s="51" t="s">
        <v>685</v>
      </c>
      <c r="J174" s="58">
        <v>14900</v>
      </c>
      <c r="K174" s="74">
        <v>0</v>
      </c>
      <c r="L174" s="75"/>
      <c r="M174" s="74">
        <v>0</v>
      </c>
      <c r="N174" s="75"/>
      <c r="O174" s="47">
        <f t="shared" si="9"/>
        <v>14900</v>
      </c>
    </row>
    <row r="175" spans="2:15" s="5" customFormat="1" ht="45" x14ac:dyDescent="0.25">
      <c r="B175" s="26" t="s">
        <v>686</v>
      </c>
      <c r="C175" s="52" t="s">
        <v>687</v>
      </c>
      <c r="D175" s="4" t="s">
        <v>231</v>
      </c>
      <c r="E175" s="27" t="s">
        <v>652</v>
      </c>
      <c r="F175" s="28">
        <v>44504</v>
      </c>
      <c r="G175" s="4" t="s">
        <v>13</v>
      </c>
      <c r="H175" s="51" t="s">
        <v>688</v>
      </c>
      <c r="I175" s="51" t="s">
        <v>689</v>
      </c>
      <c r="J175" s="58">
        <v>1411.77</v>
      </c>
      <c r="K175" s="74">
        <v>0</v>
      </c>
      <c r="L175" s="75"/>
      <c r="M175" s="74">
        <v>211.77</v>
      </c>
      <c r="N175" s="75"/>
      <c r="O175" s="47">
        <f t="shared" si="9"/>
        <v>1200</v>
      </c>
    </row>
    <row r="176" spans="2:15" s="5" customFormat="1" ht="30" x14ac:dyDescent="0.25">
      <c r="B176" s="26" t="s">
        <v>690</v>
      </c>
      <c r="C176" s="52" t="s">
        <v>691</v>
      </c>
      <c r="D176" s="4" t="s">
        <v>231</v>
      </c>
      <c r="E176" s="53" t="s">
        <v>692</v>
      </c>
      <c r="F176" s="60">
        <v>44518</v>
      </c>
      <c r="G176" s="4" t="s">
        <v>13</v>
      </c>
      <c r="H176" s="50" t="s">
        <v>244</v>
      </c>
      <c r="I176" s="50" t="s">
        <v>245</v>
      </c>
      <c r="J176" s="56">
        <v>1100</v>
      </c>
      <c r="K176" s="74">
        <v>0</v>
      </c>
      <c r="L176" s="75"/>
      <c r="M176" s="74">
        <v>88</v>
      </c>
      <c r="N176" s="75"/>
      <c r="O176" s="47">
        <f t="shared" si="9"/>
        <v>1012</v>
      </c>
    </row>
    <row r="177" spans="2:15" s="5" customFormat="1" ht="45" x14ac:dyDescent="0.25">
      <c r="B177" s="26" t="s">
        <v>693</v>
      </c>
      <c r="C177" s="4" t="s">
        <v>694</v>
      </c>
      <c r="D177" s="4" t="s">
        <v>231</v>
      </c>
      <c r="E177" s="53" t="s">
        <v>695</v>
      </c>
      <c r="F177" s="60">
        <v>44512</v>
      </c>
      <c r="G177" s="4" t="s">
        <v>13</v>
      </c>
      <c r="H177" s="51" t="s">
        <v>696</v>
      </c>
      <c r="I177" s="51" t="s">
        <v>697</v>
      </c>
      <c r="J177" s="58">
        <v>106.6</v>
      </c>
      <c r="K177" s="74">
        <v>7.46</v>
      </c>
      <c r="L177" s="75"/>
      <c r="M177" s="74">
        <v>0</v>
      </c>
      <c r="N177" s="75"/>
      <c r="O177" s="47">
        <f t="shared" si="9"/>
        <v>114.05999999999999</v>
      </c>
    </row>
    <row r="178" spans="2:15" s="5" customFormat="1" ht="45" x14ac:dyDescent="0.25">
      <c r="B178" s="26" t="s">
        <v>698</v>
      </c>
      <c r="C178" s="4" t="s">
        <v>699</v>
      </c>
      <c r="D178" s="4" t="s">
        <v>662</v>
      </c>
      <c r="E178" s="53" t="s">
        <v>700</v>
      </c>
      <c r="F178" s="54">
        <v>44469</v>
      </c>
      <c r="G178" s="4" t="s">
        <v>13</v>
      </c>
      <c r="H178" s="51" t="s">
        <v>701</v>
      </c>
      <c r="I178" s="51" t="s">
        <v>702</v>
      </c>
      <c r="J178" s="58">
        <v>3000</v>
      </c>
      <c r="K178" s="74">
        <v>0</v>
      </c>
      <c r="L178" s="75"/>
      <c r="M178" s="74">
        <v>0</v>
      </c>
      <c r="N178" s="75"/>
      <c r="O178" s="47">
        <f t="shared" si="9"/>
        <v>3000</v>
      </c>
    </row>
    <row r="179" spans="2:15" s="5" customFormat="1" ht="45" x14ac:dyDescent="0.25">
      <c r="B179" s="26" t="s">
        <v>703</v>
      </c>
      <c r="C179" s="52" t="s">
        <v>704</v>
      </c>
      <c r="D179" s="4" t="s">
        <v>231</v>
      </c>
      <c r="E179" s="50" t="s">
        <v>705</v>
      </c>
      <c r="F179" s="60">
        <v>44529</v>
      </c>
      <c r="G179" s="4" t="s">
        <v>13</v>
      </c>
      <c r="H179" s="26" t="s">
        <v>706</v>
      </c>
      <c r="I179" s="26" t="s">
        <v>707</v>
      </c>
      <c r="J179" s="29">
        <v>1830</v>
      </c>
      <c r="K179" s="74">
        <v>0</v>
      </c>
      <c r="L179" s="75"/>
      <c r="M179" s="74">
        <v>146.4</v>
      </c>
      <c r="N179" s="75"/>
      <c r="O179" s="47">
        <f t="shared" si="9"/>
        <v>1683.6</v>
      </c>
    </row>
    <row r="180" spans="2:15" s="5" customFormat="1" ht="75" x14ac:dyDescent="0.25">
      <c r="B180" s="26" t="s">
        <v>708</v>
      </c>
      <c r="C180" s="52" t="s">
        <v>709</v>
      </c>
      <c r="D180" s="4" t="s">
        <v>231</v>
      </c>
      <c r="E180" s="53" t="s">
        <v>710</v>
      </c>
      <c r="F180" s="60">
        <v>44530</v>
      </c>
      <c r="G180" s="4" t="s">
        <v>13</v>
      </c>
      <c r="H180" s="69" t="s">
        <v>261</v>
      </c>
      <c r="I180" s="51" t="s">
        <v>262</v>
      </c>
      <c r="J180" s="58">
        <v>440</v>
      </c>
      <c r="K180" s="74">
        <v>0</v>
      </c>
      <c r="L180" s="75"/>
      <c r="M180" s="74">
        <v>66</v>
      </c>
      <c r="N180" s="75"/>
      <c r="O180" s="47">
        <f t="shared" si="9"/>
        <v>374</v>
      </c>
    </row>
    <row r="181" spans="2:15" s="5" customFormat="1" ht="60" x14ac:dyDescent="0.25">
      <c r="B181" s="51" t="s">
        <v>711</v>
      </c>
      <c r="C181" s="52" t="s">
        <v>712</v>
      </c>
      <c r="D181" s="4" t="s">
        <v>231</v>
      </c>
      <c r="E181" s="53" t="s">
        <v>713</v>
      </c>
      <c r="F181" s="54">
        <v>44531</v>
      </c>
      <c r="G181" s="4" t="s">
        <v>13</v>
      </c>
      <c r="H181" s="50" t="s">
        <v>658</v>
      </c>
      <c r="I181" s="55" t="s">
        <v>659</v>
      </c>
      <c r="J181" s="56">
        <v>311</v>
      </c>
      <c r="K181" s="74">
        <v>21.77</v>
      </c>
      <c r="L181" s="75"/>
      <c r="M181" s="74">
        <v>0</v>
      </c>
      <c r="N181" s="75"/>
      <c r="O181" s="47">
        <f t="shared" si="9"/>
        <v>332.77</v>
      </c>
    </row>
    <row r="182" spans="2:15" s="5" customFormat="1" ht="30" x14ac:dyDescent="0.25">
      <c r="B182" s="51" t="s">
        <v>714</v>
      </c>
      <c r="C182" s="4" t="s">
        <v>715</v>
      </c>
      <c r="D182" s="4" t="s">
        <v>231</v>
      </c>
      <c r="E182" s="53" t="s">
        <v>716</v>
      </c>
      <c r="F182" s="57">
        <v>44529</v>
      </c>
      <c r="G182" s="4" t="s">
        <v>13</v>
      </c>
      <c r="H182" s="51" t="s">
        <v>717</v>
      </c>
      <c r="I182" s="51" t="s">
        <v>718</v>
      </c>
      <c r="J182" s="58">
        <v>300</v>
      </c>
      <c r="K182" s="74">
        <v>0</v>
      </c>
      <c r="L182" s="75"/>
      <c r="M182" s="74">
        <v>0</v>
      </c>
      <c r="N182" s="75"/>
      <c r="O182" s="47">
        <f t="shared" si="9"/>
        <v>300</v>
      </c>
    </row>
    <row r="183" spans="2:15" s="5" customFormat="1" ht="45" x14ac:dyDescent="0.25">
      <c r="B183" s="51" t="s">
        <v>719</v>
      </c>
      <c r="C183" s="4" t="s">
        <v>720</v>
      </c>
      <c r="D183" s="4" t="s">
        <v>231</v>
      </c>
      <c r="E183" s="53" t="s">
        <v>721</v>
      </c>
      <c r="F183" s="57">
        <v>44529</v>
      </c>
      <c r="G183" s="4" t="s">
        <v>13</v>
      </c>
      <c r="H183" s="51" t="s">
        <v>722</v>
      </c>
      <c r="I183" s="51" t="s">
        <v>723</v>
      </c>
      <c r="J183" s="58">
        <v>800</v>
      </c>
      <c r="K183" s="74">
        <v>56</v>
      </c>
      <c r="L183" s="75"/>
      <c r="M183" s="74">
        <v>0</v>
      </c>
      <c r="N183" s="75"/>
      <c r="O183" s="47">
        <f t="shared" si="9"/>
        <v>856</v>
      </c>
    </row>
    <row r="184" spans="2:15" s="5" customFormat="1" ht="60" x14ac:dyDescent="0.25">
      <c r="B184" s="51" t="s">
        <v>724</v>
      </c>
      <c r="C184" s="52" t="s">
        <v>725</v>
      </c>
      <c r="D184" s="4" t="s">
        <v>231</v>
      </c>
      <c r="E184" s="53" t="s">
        <v>726</v>
      </c>
      <c r="F184" s="57">
        <v>44529</v>
      </c>
      <c r="G184" s="4" t="s">
        <v>13</v>
      </c>
      <c r="H184" s="51" t="s">
        <v>333</v>
      </c>
      <c r="I184" s="51" t="s">
        <v>37</v>
      </c>
      <c r="J184" s="58">
        <v>2259.61</v>
      </c>
      <c r="K184" s="74">
        <v>158.16999999999999</v>
      </c>
      <c r="L184" s="75"/>
      <c r="M184" s="74">
        <v>0</v>
      </c>
      <c r="N184" s="75"/>
      <c r="O184" s="47">
        <f t="shared" si="9"/>
        <v>2417.7800000000002</v>
      </c>
    </row>
    <row r="185" spans="2:15" s="5" customFormat="1" ht="60" x14ac:dyDescent="0.25">
      <c r="B185" s="51" t="s">
        <v>727</v>
      </c>
      <c r="C185" s="59" t="s">
        <v>728</v>
      </c>
      <c r="D185" s="4" t="s">
        <v>231</v>
      </c>
      <c r="E185" s="53" t="s">
        <v>710</v>
      </c>
      <c r="F185" s="57">
        <v>44529</v>
      </c>
      <c r="G185" s="4" t="s">
        <v>13</v>
      </c>
      <c r="H185" s="51" t="s">
        <v>248</v>
      </c>
      <c r="I185" s="51" t="s">
        <v>249</v>
      </c>
      <c r="J185" s="58">
        <v>5676</v>
      </c>
      <c r="K185" s="74">
        <v>397.32</v>
      </c>
      <c r="L185" s="75"/>
      <c r="M185" s="74">
        <v>0</v>
      </c>
      <c r="N185" s="75"/>
      <c r="O185" s="47">
        <f t="shared" si="9"/>
        <v>6073.32</v>
      </c>
    </row>
    <row r="186" spans="2:15" s="5" customFormat="1" ht="45" x14ac:dyDescent="0.25">
      <c r="B186" s="51" t="s">
        <v>729</v>
      </c>
      <c r="C186" s="4" t="s">
        <v>730</v>
      </c>
      <c r="D186" s="4" t="s">
        <v>231</v>
      </c>
      <c r="E186" s="53" t="s">
        <v>731</v>
      </c>
      <c r="F186" s="57">
        <v>44529</v>
      </c>
      <c r="G186" s="4" t="s">
        <v>13</v>
      </c>
      <c r="H186" s="51" t="s">
        <v>250</v>
      </c>
      <c r="I186" s="51" t="s">
        <v>59</v>
      </c>
      <c r="J186" s="58">
        <v>250</v>
      </c>
      <c r="K186" s="74">
        <v>17.5</v>
      </c>
      <c r="L186" s="75"/>
      <c r="M186" s="74">
        <v>0</v>
      </c>
      <c r="N186" s="75"/>
      <c r="O186" s="47">
        <f t="shared" si="9"/>
        <v>267.5</v>
      </c>
    </row>
    <row r="187" spans="2:15" s="5" customFormat="1" ht="60" x14ac:dyDescent="0.25">
      <c r="B187" s="51" t="s">
        <v>732</v>
      </c>
      <c r="C187" s="52" t="s">
        <v>733</v>
      </c>
      <c r="D187" s="4" t="s">
        <v>231</v>
      </c>
      <c r="E187" s="53" t="s">
        <v>734</v>
      </c>
      <c r="F187" s="60">
        <v>44529</v>
      </c>
      <c r="G187" s="4" t="s">
        <v>13</v>
      </c>
      <c r="H187" s="51" t="s">
        <v>325</v>
      </c>
      <c r="I187" s="51" t="s">
        <v>345</v>
      </c>
      <c r="J187" s="58">
        <v>747.66</v>
      </c>
      <c r="K187" s="74">
        <v>52.34</v>
      </c>
      <c r="L187" s="75"/>
      <c r="M187" s="74">
        <v>0</v>
      </c>
      <c r="N187" s="75"/>
      <c r="O187" s="47">
        <f t="shared" si="9"/>
        <v>800</v>
      </c>
    </row>
    <row r="188" spans="2:15" s="5" customFormat="1" ht="60" x14ac:dyDescent="0.25">
      <c r="B188" s="51" t="s">
        <v>735</v>
      </c>
      <c r="C188" s="52" t="s">
        <v>736</v>
      </c>
      <c r="D188" s="4" t="s">
        <v>231</v>
      </c>
      <c r="E188" s="53" t="s">
        <v>737</v>
      </c>
      <c r="F188" s="60">
        <v>44529</v>
      </c>
      <c r="G188" s="4" t="s">
        <v>13</v>
      </c>
      <c r="H188" s="51" t="s">
        <v>738</v>
      </c>
      <c r="I188" s="51" t="s">
        <v>344</v>
      </c>
      <c r="J188" s="58">
        <v>2363</v>
      </c>
      <c r="K188" s="74">
        <v>165.41</v>
      </c>
      <c r="L188" s="75"/>
      <c r="M188" s="74">
        <v>0</v>
      </c>
      <c r="N188" s="75"/>
      <c r="O188" s="47">
        <f t="shared" si="9"/>
        <v>2528.41</v>
      </c>
    </row>
    <row r="189" spans="2:15" s="5" customFormat="1" ht="45" x14ac:dyDescent="0.25">
      <c r="B189" s="51" t="s">
        <v>739</v>
      </c>
      <c r="C189" s="4" t="s">
        <v>730</v>
      </c>
      <c r="D189" s="4" t="s">
        <v>231</v>
      </c>
      <c r="E189" s="53" t="s">
        <v>740</v>
      </c>
      <c r="F189" s="60">
        <v>44529</v>
      </c>
      <c r="G189" s="4" t="s">
        <v>13</v>
      </c>
      <c r="H189" s="4" t="s">
        <v>741</v>
      </c>
      <c r="I189" s="50" t="s">
        <v>349</v>
      </c>
      <c r="J189" s="58">
        <v>1075</v>
      </c>
      <c r="K189" s="74">
        <v>75.25</v>
      </c>
      <c r="L189" s="75"/>
      <c r="M189" s="74">
        <v>0</v>
      </c>
      <c r="N189" s="75"/>
      <c r="O189" s="47">
        <f t="shared" si="9"/>
        <v>1150.25</v>
      </c>
    </row>
    <row r="190" spans="2:15" s="5" customFormat="1" ht="45" x14ac:dyDescent="0.25">
      <c r="B190" s="51" t="s">
        <v>742</v>
      </c>
      <c r="C190" s="59" t="s">
        <v>743</v>
      </c>
      <c r="D190" s="4" t="s">
        <v>231</v>
      </c>
      <c r="E190" s="53" t="s">
        <v>716</v>
      </c>
      <c r="F190" s="57">
        <v>44529</v>
      </c>
      <c r="G190" s="4" t="s">
        <v>13</v>
      </c>
      <c r="H190" s="50" t="s">
        <v>259</v>
      </c>
      <c r="I190" s="70" t="s">
        <v>260</v>
      </c>
      <c r="J190" s="58">
        <v>800</v>
      </c>
      <c r="K190" s="74">
        <v>56</v>
      </c>
      <c r="L190" s="75"/>
      <c r="M190" s="74">
        <v>0</v>
      </c>
      <c r="N190" s="75"/>
      <c r="O190" s="47">
        <f t="shared" si="9"/>
        <v>856</v>
      </c>
    </row>
    <row r="191" spans="2:15" s="5" customFormat="1" ht="60" x14ac:dyDescent="0.25">
      <c r="B191" s="51" t="s">
        <v>744</v>
      </c>
      <c r="C191" s="52" t="s">
        <v>745</v>
      </c>
      <c r="D191" s="4" t="s">
        <v>231</v>
      </c>
      <c r="E191" s="53" t="s">
        <v>746</v>
      </c>
      <c r="F191" s="60">
        <v>44529</v>
      </c>
      <c r="G191" s="4" t="s">
        <v>13</v>
      </c>
      <c r="H191" s="51" t="s">
        <v>747</v>
      </c>
      <c r="I191" s="51" t="s">
        <v>748</v>
      </c>
      <c r="J191" s="58">
        <v>400</v>
      </c>
      <c r="K191" s="74">
        <v>28</v>
      </c>
      <c r="L191" s="75"/>
      <c r="M191" s="74">
        <v>0</v>
      </c>
      <c r="N191" s="75"/>
      <c r="O191" s="47">
        <f t="shared" si="9"/>
        <v>428</v>
      </c>
    </row>
    <row r="192" spans="2:15" s="5" customFormat="1" ht="60" x14ac:dyDescent="0.25">
      <c r="B192" s="51" t="s">
        <v>749</v>
      </c>
      <c r="C192" s="59" t="s">
        <v>750</v>
      </c>
      <c r="D192" s="4" t="s">
        <v>231</v>
      </c>
      <c r="E192" s="53" t="s">
        <v>716</v>
      </c>
      <c r="F192" s="60">
        <v>44529</v>
      </c>
      <c r="G192" s="4" t="s">
        <v>13</v>
      </c>
      <c r="H192" s="4" t="s">
        <v>323</v>
      </c>
      <c r="I192" s="51" t="s">
        <v>343</v>
      </c>
      <c r="J192" s="58">
        <v>800</v>
      </c>
      <c r="K192" s="74">
        <v>56</v>
      </c>
      <c r="L192" s="75"/>
      <c r="M192" s="74">
        <v>0</v>
      </c>
      <c r="N192" s="75"/>
      <c r="O192" s="47">
        <f t="shared" si="9"/>
        <v>856</v>
      </c>
    </row>
    <row r="193" spans="2:15" s="5" customFormat="1" ht="60" x14ac:dyDescent="0.25">
      <c r="B193" s="51" t="s">
        <v>751</v>
      </c>
      <c r="C193" s="52" t="s">
        <v>752</v>
      </c>
      <c r="D193" s="4" t="s">
        <v>231</v>
      </c>
      <c r="E193" s="53" t="s">
        <v>716</v>
      </c>
      <c r="F193" s="60">
        <v>44529</v>
      </c>
      <c r="G193" s="4" t="s">
        <v>13</v>
      </c>
      <c r="H193" s="51" t="s">
        <v>753</v>
      </c>
      <c r="I193" s="51" t="s">
        <v>754</v>
      </c>
      <c r="J193" s="58">
        <v>583.75</v>
      </c>
      <c r="K193" s="74">
        <v>0</v>
      </c>
      <c r="L193" s="75"/>
      <c r="M193" s="74">
        <v>0</v>
      </c>
      <c r="N193" s="75"/>
      <c r="O193" s="47">
        <f t="shared" si="9"/>
        <v>583.75</v>
      </c>
    </row>
    <row r="194" spans="2:15" s="5" customFormat="1" ht="60" x14ac:dyDescent="0.25">
      <c r="B194" s="51" t="s">
        <v>755</v>
      </c>
      <c r="C194" s="52" t="s">
        <v>756</v>
      </c>
      <c r="D194" s="4" t="s">
        <v>231</v>
      </c>
      <c r="E194" s="53" t="s">
        <v>757</v>
      </c>
      <c r="F194" s="57">
        <v>44529</v>
      </c>
      <c r="G194" s="4" t="s">
        <v>13</v>
      </c>
      <c r="H194" s="51" t="s">
        <v>253</v>
      </c>
      <c r="I194" s="70" t="s">
        <v>254</v>
      </c>
      <c r="J194" s="58">
        <v>1920</v>
      </c>
      <c r="K194" s="74">
        <v>134.4</v>
      </c>
      <c r="L194" s="75"/>
      <c r="M194" s="74">
        <v>0</v>
      </c>
      <c r="N194" s="75"/>
      <c r="O194" s="47">
        <f t="shared" si="9"/>
        <v>2054.4</v>
      </c>
    </row>
    <row r="195" spans="2:15" s="5" customFormat="1" ht="75" x14ac:dyDescent="0.25">
      <c r="B195" s="51" t="s">
        <v>758</v>
      </c>
      <c r="C195" s="52" t="s">
        <v>759</v>
      </c>
      <c r="D195" s="4" t="s">
        <v>231</v>
      </c>
      <c r="E195" s="53" t="s">
        <v>760</v>
      </c>
      <c r="F195" s="60">
        <v>44529</v>
      </c>
      <c r="G195" s="4" t="s">
        <v>13</v>
      </c>
      <c r="H195" s="4" t="s">
        <v>326</v>
      </c>
      <c r="I195" s="50" t="s">
        <v>346</v>
      </c>
      <c r="J195" s="58">
        <v>125</v>
      </c>
      <c r="K195" s="74">
        <v>0</v>
      </c>
      <c r="L195" s="75"/>
      <c r="M195" s="74">
        <v>18.75</v>
      </c>
      <c r="N195" s="75"/>
      <c r="O195" s="47">
        <f t="shared" si="9"/>
        <v>106.25</v>
      </c>
    </row>
    <row r="196" spans="2:15" s="5" customFormat="1" ht="45" x14ac:dyDescent="0.25">
      <c r="B196" s="51" t="s">
        <v>761</v>
      </c>
      <c r="C196" s="52" t="s">
        <v>762</v>
      </c>
      <c r="D196" s="4" t="s">
        <v>231</v>
      </c>
      <c r="E196" s="53" t="s">
        <v>760</v>
      </c>
      <c r="F196" s="60">
        <v>44529</v>
      </c>
      <c r="G196" s="4" t="s">
        <v>13</v>
      </c>
      <c r="H196" s="51" t="s">
        <v>763</v>
      </c>
      <c r="I196" s="51" t="s">
        <v>764</v>
      </c>
      <c r="J196" s="58">
        <v>310</v>
      </c>
      <c r="K196" s="74">
        <v>21.7</v>
      </c>
      <c r="L196" s="75"/>
      <c r="M196" s="74">
        <v>46.5</v>
      </c>
      <c r="N196" s="75"/>
      <c r="O196" s="47">
        <f t="shared" si="9"/>
        <v>285.2</v>
      </c>
    </row>
    <row r="197" spans="2:15" s="5" customFormat="1" ht="45" x14ac:dyDescent="0.25">
      <c r="B197" s="51" t="s">
        <v>765</v>
      </c>
      <c r="C197" s="52" t="s">
        <v>766</v>
      </c>
      <c r="D197" s="4" t="s">
        <v>231</v>
      </c>
      <c r="E197" s="53" t="s">
        <v>740</v>
      </c>
      <c r="F197" s="60">
        <v>44529</v>
      </c>
      <c r="G197" s="4" t="s">
        <v>13</v>
      </c>
      <c r="H197" s="50" t="s">
        <v>257</v>
      </c>
      <c r="I197" s="50" t="s">
        <v>461</v>
      </c>
      <c r="J197" s="58">
        <v>860</v>
      </c>
      <c r="K197" s="74">
        <v>60.2</v>
      </c>
      <c r="L197" s="75"/>
      <c r="M197" s="74">
        <v>0</v>
      </c>
      <c r="N197" s="75"/>
      <c r="O197" s="47">
        <f t="shared" si="9"/>
        <v>920.2</v>
      </c>
    </row>
    <row r="198" spans="2:15" s="5" customFormat="1" ht="45" x14ac:dyDescent="0.25">
      <c r="B198" s="51" t="s">
        <v>767</v>
      </c>
      <c r="C198" s="52" t="s">
        <v>768</v>
      </c>
      <c r="D198" s="4" t="s">
        <v>231</v>
      </c>
      <c r="E198" s="53" t="s">
        <v>769</v>
      </c>
      <c r="F198" s="60">
        <v>44529</v>
      </c>
      <c r="G198" s="4" t="s">
        <v>13</v>
      </c>
      <c r="H198" s="51" t="s">
        <v>770</v>
      </c>
      <c r="I198" s="51" t="s">
        <v>771</v>
      </c>
      <c r="J198" s="58">
        <v>200</v>
      </c>
      <c r="K198" s="74">
        <v>0</v>
      </c>
      <c r="L198" s="75"/>
      <c r="M198" s="74">
        <v>0</v>
      </c>
      <c r="N198" s="75"/>
      <c r="O198" s="47">
        <f t="shared" si="9"/>
        <v>200</v>
      </c>
    </row>
    <row r="199" spans="2:15" s="5" customFormat="1" ht="60" x14ac:dyDescent="0.25">
      <c r="B199" s="51" t="s">
        <v>772</v>
      </c>
      <c r="C199" s="52" t="s">
        <v>773</v>
      </c>
      <c r="D199" s="4" t="s">
        <v>231</v>
      </c>
      <c r="E199" s="53" t="s">
        <v>710</v>
      </c>
      <c r="F199" s="60">
        <v>44529</v>
      </c>
      <c r="G199" s="4" t="s">
        <v>13</v>
      </c>
      <c r="H199" s="50" t="s">
        <v>774</v>
      </c>
      <c r="I199" s="55" t="s">
        <v>433</v>
      </c>
      <c r="J199" s="58">
        <v>450</v>
      </c>
      <c r="K199" s="74">
        <v>0</v>
      </c>
      <c r="L199" s="75"/>
      <c r="M199" s="74">
        <v>67.5</v>
      </c>
      <c r="N199" s="75"/>
      <c r="O199" s="47">
        <f t="shared" si="9"/>
        <v>382.5</v>
      </c>
    </row>
    <row r="200" spans="2:15" s="5" customFormat="1" ht="60" x14ac:dyDescent="0.25">
      <c r="B200" s="26" t="s">
        <v>775</v>
      </c>
      <c r="C200" s="52" t="s">
        <v>773</v>
      </c>
      <c r="D200" s="4" t="s">
        <v>231</v>
      </c>
      <c r="E200" s="53" t="s">
        <v>776</v>
      </c>
      <c r="F200" s="60">
        <v>44529</v>
      </c>
      <c r="G200" s="4" t="s">
        <v>13</v>
      </c>
      <c r="H200" s="71" t="s">
        <v>435</v>
      </c>
      <c r="I200" s="50" t="s">
        <v>436</v>
      </c>
      <c r="J200" s="58">
        <v>564.70000000000005</v>
      </c>
      <c r="K200" s="74">
        <v>0</v>
      </c>
      <c r="L200" s="75"/>
      <c r="M200" s="74">
        <v>84.7</v>
      </c>
      <c r="N200" s="75"/>
      <c r="O200" s="47">
        <f t="shared" si="9"/>
        <v>480.00000000000006</v>
      </c>
    </row>
    <row r="201" spans="2:15" s="5" customFormat="1" ht="60" x14ac:dyDescent="0.25">
      <c r="B201" s="26" t="s">
        <v>777</v>
      </c>
      <c r="C201" s="52" t="s">
        <v>773</v>
      </c>
      <c r="D201" s="4" t="s">
        <v>231</v>
      </c>
      <c r="E201" s="53" t="s">
        <v>778</v>
      </c>
      <c r="F201" s="60">
        <v>44529</v>
      </c>
      <c r="G201" s="4" t="s">
        <v>13</v>
      </c>
      <c r="H201" s="50" t="s">
        <v>779</v>
      </c>
      <c r="I201" s="50" t="s">
        <v>438</v>
      </c>
      <c r="J201" s="58">
        <v>350</v>
      </c>
      <c r="K201" s="74">
        <v>0</v>
      </c>
      <c r="L201" s="75"/>
      <c r="M201" s="74">
        <v>52.5</v>
      </c>
      <c r="N201" s="75"/>
      <c r="O201" s="47">
        <f t="shared" si="9"/>
        <v>297.5</v>
      </c>
    </row>
    <row r="202" spans="2:15" s="5" customFormat="1" ht="75" x14ac:dyDescent="0.25">
      <c r="B202" s="26" t="s">
        <v>780</v>
      </c>
      <c r="C202" s="52" t="s">
        <v>781</v>
      </c>
      <c r="D202" s="4" t="s">
        <v>231</v>
      </c>
      <c r="E202" s="53" t="s">
        <v>710</v>
      </c>
      <c r="F202" s="60">
        <v>44530</v>
      </c>
      <c r="G202" s="4" t="s">
        <v>13</v>
      </c>
      <c r="H202" s="72" t="s">
        <v>269</v>
      </c>
      <c r="I202" s="70" t="s">
        <v>270</v>
      </c>
      <c r="J202" s="58">
        <v>2191</v>
      </c>
      <c r="K202" s="74">
        <v>153.37</v>
      </c>
      <c r="L202" s="75"/>
      <c r="M202" s="74">
        <v>328.65</v>
      </c>
      <c r="N202" s="75"/>
      <c r="O202" s="47">
        <f t="shared" si="9"/>
        <v>2015.7199999999998</v>
      </c>
    </row>
    <row r="203" spans="2:15" s="5" customFormat="1" ht="45" x14ac:dyDescent="0.25">
      <c r="B203" s="26" t="s">
        <v>782</v>
      </c>
      <c r="C203" s="52" t="s">
        <v>783</v>
      </c>
      <c r="D203" s="4" t="s">
        <v>231</v>
      </c>
      <c r="E203" s="53" t="s">
        <v>784</v>
      </c>
      <c r="F203" s="60">
        <v>44519</v>
      </c>
      <c r="G203" s="4" t="s">
        <v>13</v>
      </c>
      <c r="H203" s="51" t="s">
        <v>785</v>
      </c>
      <c r="I203" s="51" t="s">
        <v>786</v>
      </c>
      <c r="J203" s="58">
        <v>600</v>
      </c>
      <c r="K203" s="74">
        <v>42</v>
      </c>
      <c r="L203" s="75"/>
      <c r="M203" s="74">
        <v>0</v>
      </c>
      <c r="N203" s="75"/>
      <c r="O203" s="47">
        <f t="shared" si="9"/>
        <v>642</v>
      </c>
    </row>
    <row r="204" spans="2:15" s="5" customFormat="1" ht="45" x14ac:dyDescent="0.25">
      <c r="B204" s="26" t="s">
        <v>787</v>
      </c>
      <c r="C204" s="52" t="s">
        <v>788</v>
      </c>
      <c r="D204" s="4" t="s">
        <v>231</v>
      </c>
      <c r="E204" s="53" t="s">
        <v>789</v>
      </c>
      <c r="F204" s="60">
        <v>44540</v>
      </c>
      <c r="G204" s="4" t="s">
        <v>13</v>
      </c>
      <c r="H204" s="26" t="s">
        <v>790</v>
      </c>
      <c r="I204" s="26" t="s">
        <v>791</v>
      </c>
      <c r="J204" s="29">
        <v>1000</v>
      </c>
      <c r="K204" s="74">
        <v>70</v>
      </c>
      <c r="L204" s="75"/>
      <c r="M204" s="74">
        <v>0</v>
      </c>
      <c r="N204" s="75"/>
      <c r="O204" s="47">
        <f t="shared" si="9"/>
        <v>1070</v>
      </c>
    </row>
    <row r="205" spans="2:15" s="5" customFormat="1" ht="45" x14ac:dyDescent="0.25">
      <c r="B205" s="26" t="s">
        <v>792</v>
      </c>
      <c r="C205" s="4" t="s">
        <v>793</v>
      </c>
      <c r="D205" s="4" t="s">
        <v>662</v>
      </c>
      <c r="E205" s="53" t="s">
        <v>789</v>
      </c>
      <c r="F205" s="60">
        <v>44533</v>
      </c>
      <c r="G205" s="4" t="s">
        <v>13</v>
      </c>
      <c r="H205" s="26" t="s">
        <v>794</v>
      </c>
      <c r="I205" s="26" t="s">
        <v>795</v>
      </c>
      <c r="J205" s="29">
        <v>1200</v>
      </c>
      <c r="K205" s="74">
        <v>0</v>
      </c>
      <c r="L205" s="75"/>
      <c r="M205" s="74">
        <v>0</v>
      </c>
      <c r="N205" s="75"/>
      <c r="O205" s="47">
        <f t="shared" si="9"/>
        <v>1200</v>
      </c>
    </row>
    <row r="206" spans="2:15" s="5" customFormat="1" ht="40.5" customHeight="1" x14ac:dyDescent="0.25">
      <c r="B206" s="26" t="s">
        <v>796</v>
      </c>
      <c r="C206" s="73" t="s">
        <v>797</v>
      </c>
      <c r="D206" s="4" t="s">
        <v>231</v>
      </c>
      <c r="E206" s="53" t="s">
        <v>789</v>
      </c>
      <c r="F206" s="60">
        <v>44547</v>
      </c>
      <c r="G206" s="4" t="s">
        <v>13</v>
      </c>
      <c r="H206" s="26" t="s">
        <v>244</v>
      </c>
      <c r="I206" s="26" t="s">
        <v>245</v>
      </c>
      <c r="J206" s="29">
        <v>3850</v>
      </c>
      <c r="K206" s="74">
        <v>269.5</v>
      </c>
      <c r="L206" s="75"/>
      <c r="M206" s="74">
        <v>577.5</v>
      </c>
      <c r="N206" s="75"/>
      <c r="O206" s="47">
        <f t="shared" si="9"/>
        <v>3542</v>
      </c>
    </row>
  </sheetData>
  <mergeCells count="398">
    <mergeCell ref="K124:L124"/>
    <mergeCell ref="M124:N124"/>
    <mergeCell ref="K125:L125"/>
    <mergeCell ref="M125:N125"/>
    <mergeCell ref="K121:L121"/>
    <mergeCell ref="M121:N121"/>
    <mergeCell ref="K122:L122"/>
    <mergeCell ref="M122:N122"/>
    <mergeCell ref="K123:L123"/>
    <mergeCell ref="M123:N123"/>
    <mergeCell ref="K118:L118"/>
    <mergeCell ref="M118:N118"/>
    <mergeCell ref="K119:L119"/>
    <mergeCell ref="M119:N119"/>
    <mergeCell ref="K120:L120"/>
    <mergeCell ref="M120:N120"/>
    <mergeCell ref="K115:L115"/>
    <mergeCell ref="M115:N115"/>
    <mergeCell ref="K116:L116"/>
    <mergeCell ref="M116:N116"/>
    <mergeCell ref="K117:L117"/>
    <mergeCell ref="M117:N117"/>
    <mergeCell ref="K112:L112"/>
    <mergeCell ref="M112:N112"/>
    <mergeCell ref="K113:L113"/>
    <mergeCell ref="M113:N113"/>
    <mergeCell ref="K114:L114"/>
    <mergeCell ref="M114:N114"/>
    <mergeCell ref="K109:L109"/>
    <mergeCell ref="M109:N109"/>
    <mergeCell ref="K110:L110"/>
    <mergeCell ref="M110:N110"/>
    <mergeCell ref="K111:L111"/>
    <mergeCell ref="M111:N111"/>
    <mergeCell ref="K105:L105"/>
    <mergeCell ref="M105:N105"/>
    <mergeCell ref="K106:L106"/>
    <mergeCell ref="K107:L107"/>
    <mergeCell ref="M107:N107"/>
    <mergeCell ref="K108:L108"/>
    <mergeCell ref="M108:N108"/>
    <mergeCell ref="K102:L102"/>
    <mergeCell ref="M102:N102"/>
    <mergeCell ref="K103:L103"/>
    <mergeCell ref="M103:N103"/>
    <mergeCell ref="K104:L104"/>
    <mergeCell ref="M104:N104"/>
    <mergeCell ref="K99:L99"/>
    <mergeCell ref="M99:N99"/>
    <mergeCell ref="K100:L100"/>
    <mergeCell ref="M100:N100"/>
    <mergeCell ref="K101:L101"/>
    <mergeCell ref="M101:N101"/>
    <mergeCell ref="K96:L96"/>
    <mergeCell ref="M96:N96"/>
    <mergeCell ref="K97:L97"/>
    <mergeCell ref="M97:N97"/>
    <mergeCell ref="K98:L98"/>
    <mergeCell ref="M98:N98"/>
    <mergeCell ref="K92:L92"/>
    <mergeCell ref="M92:N92"/>
    <mergeCell ref="K93:L93"/>
    <mergeCell ref="M93:N93"/>
    <mergeCell ref="K94:L94"/>
    <mergeCell ref="K95:L95"/>
    <mergeCell ref="M95:N95"/>
    <mergeCell ref="K89:L89"/>
    <mergeCell ref="M89:N89"/>
    <mergeCell ref="K90:L90"/>
    <mergeCell ref="M90:N90"/>
    <mergeCell ref="K91:L91"/>
    <mergeCell ref="M91:N91"/>
    <mergeCell ref="K85:L85"/>
    <mergeCell ref="K86:L86"/>
    <mergeCell ref="M86:N86"/>
    <mergeCell ref="K87:L87"/>
    <mergeCell ref="M87:N87"/>
    <mergeCell ref="K88:L88"/>
    <mergeCell ref="M88:N88"/>
    <mergeCell ref="K81:L81"/>
    <mergeCell ref="M81:N81"/>
    <mergeCell ref="K82:L82"/>
    <mergeCell ref="M82:N82"/>
    <mergeCell ref="K83:L83"/>
    <mergeCell ref="K84:L84"/>
    <mergeCell ref="M84:N84"/>
    <mergeCell ref="K77:L77"/>
    <mergeCell ref="K78:L78"/>
    <mergeCell ref="M78:N78"/>
    <mergeCell ref="K79:L79"/>
    <mergeCell ref="M79:N79"/>
    <mergeCell ref="K80:L80"/>
    <mergeCell ref="K74:L74"/>
    <mergeCell ref="M74:N74"/>
    <mergeCell ref="K75:L75"/>
    <mergeCell ref="M75:N75"/>
    <mergeCell ref="K76:L76"/>
    <mergeCell ref="M76:N76"/>
    <mergeCell ref="K71:L71"/>
    <mergeCell ref="M71:N71"/>
    <mergeCell ref="K72:L72"/>
    <mergeCell ref="M72:N72"/>
    <mergeCell ref="K73:L73"/>
    <mergeCell ref="M73:N73"/>
    <mergeCell ref="K68:L68"/>
    <mergeCell ref="M68:N68"/>
    <mergeCell ref="K69:L69"/>
    <mergeCell ref="M69:N69"/>
    <mergeCell ref="K70:L70"/>
    <mergeCell ref="M70:N70"/>
    <mergeCell ref="K65:L65"/>
    <mergeCell ref="M65:N65"/>
    <mergeCell ref="K66:L66"/>
    <mergeCell ref="M66:N66"/>
    <mergeCell ref="K67:L67"/>
    <mergeCell ref="M67:N67"/>
    <mergeCell ref="K62:L62"/>
    <mergeCell ref="M62:N62"/>
    <mergeCell ref="K63:L63"/>
    <mergeCell ref="M63:N63"/>
    <mergeCell ref="K64:L64"/>
    <mergeCell ref="M64:N64"/>
    <mergeCell ref="K59:L59"/>
    <mergeCell ref="M59:N59"/>
    <mergeCell ref="K60:L60"/>
    <mergeCell ref="M60:N60"/>
    <mergeCell ref="K61:L61"/>
    <mergeCell ref="M61:N61"/>
    <mergeCell ref="K56:L56"/>
    <mergeCell ref="M56:N56"/>
    <mergeCell ref="K57:L57"/>
    <mergeCell ref="M57:N57"/>
    <mergeCell ref="K58:L58"/>
    <mergeCell ref="M58:N58"/>
    <mergeCell ref="K53:L53"/>
    <mergeCell ref="M53:N53"/>
    <mergeCell ref="K54:L54"/>
    <mergeCell ref="M54:N54"/>
    <mergeCell ref="K55:L55"/>
    <mergeCell ref="M55:N55"/>
    <mergeCell ref="K50:L50"/>
    <mergeCell ref="M50:N50"/>
    <mergeCell ref="K51:L51"/>
    <mergeCell ref="M51:N51"/>
    <mergeCell ref="K52:L52"/>
    <mergeCell ref="M52:N52"/>
    <mergeCell ref="K47:L47"/>
    <mergeCell ref="M47:N47"/>
    <mergeCell ref="K48:L48"/>
    <mergeCell ref="M48:N48"/>
    <mergeCell ref="K49:L49"/>
    <mergeCell ref="M49:N49"/>
    <mergeCell ref="K44:L44"/>
    <mergeCell ref="M44:N44"/>
    <mergeCell ref="K45:L45"/>
    <mergeCell ref="M45:N45"/>
    <mergeCell ref="K46:L46"/>
    <mergeCell ref="M46:N46"/>
    <mergeCell ref="K41:L41"/>
    <mergeCell ref="M41:N41"/>
    <mergeCell ref="K42:L42"/>
    <mergeCell ref="M42:N42"/>
    <mergeCell ref="K43:L43"/>
    <mergeCell ref="M43:N43"/>
    <mergeCell ref="K38:L38"/>
    <mergeCell ref="M38:N38"/>
    <mergeCell ref="K39:L39"/>
    <mergeCell ref="M39:N39"/>
    <mergeCell ref="K40:L40"/>
    <mergeCell ref="M40:N40"/>
    <mergeCell ref="K35:L35"/>
    <mergeCell ref="M35:N35"/>
    <mergeCell ref="K36:L36"/>
    <mergeCell ref="M36:N36"/>
    <mergeCell ref="K37:L37"/>
    <mergeCell ref="M37:N37"/>
    <mergeCell ref="K32:L32"/>
    <mergeCell ref="M32:N32"/>
    <mergeCell ref="K33:L33"/>
    <mergeCell ref="M33:N33"/>
    <mergeCell ref="K34:L34"/>
    <mergeCell ref="M34:N34"/>
    <mergeCell ref="K29:L29"/>
    <mergeCell ref="M29:N29"/>
    <mergeCell ref="K30:L30"/>
    <mergeCell ref="M30:N30"/>
    <mergeCell ref="K31:L31"/>
    <mergeCell ref="M31:N31"/>
    <mergeCell ref="K26:L26"/>
    <mergeCell ref="M26:N26"/>
    <mergeCell ref="K27:L27"/>
    <mergeCell ref="M27:N27"/>
    <mergeCell ref="K28:L28"/>
    <mergeCell ref="M28:N28"/>
    <mergeCell ref="K23:L23"/>
    <mergeCell ref="M23:N23"/>
    <mergeCell ref="K24:L24"/>
    <mergeCell ref="M24:N24"/>
    <mergeCell ref="K25:L25"/>
    <mergeCell ref="M25:N25"/>
    <mergeCell ref="K20:L20"/>
    <mergeCell ref="M20:N20"/>
    <mergeCell ref="K21:L21"/>
    <mergeCell ref="M21:N21"/>
    <mergeCell ref="K22:L22"/>
    <mergeCell ref="M22:N22"/>
    <mergeCell ref="K18:L18"/>
    <mergeCell ref="M18:N18"/>
    <mergeCell ref="K19:L19"/>
    <mergeCell ref="M19:N19"/>
    <mergeCell ref="K14:L14"/>
    <mergeCell ref="M14:N14"/>
    <mergeCell ref="K15:L15"/>
    <mergeCell ref="M15:N15"/>
    <mergeCell ref="K16:L16"/>
    <mergeCell ref="M16:N16"/>
    <mergeCell ref="K13:L13"/>
    <mergeCell ref="M13:N13"/>
    <mergeCell ref="K8:L8"/>
    <mergeCell ref="M8:N8"/>
    <mergeCell ref="K9:L9"/>
    <mergeCell ref="M9:N9"/>
    <mergeCell ref="K10:L10"/>
    <mergeCell ref="M10:N10"/>
    <mergeCell ref="K17:L17"/>
    <mergeCell ref="M17:N17"/>
    <mergeCell ref="C3:O3"/>
    <mergeCell ref="C4:D4"/>
    <mergeCell ref="E4:J4"/>
    <mergeCell ref="K6:L6"/>
    <mergeCell ref="K7:L7"/>
    <mergeCell ref="M7:N7"/>
    <mergeCell ref="K11:L11"/>
    <mergeCell ref="M11:N11"/>
    <mergeCell ref="K12:L12"/>
    <mergeCell ref="M12:N12"/>
    <mergeCell ref="K126:L126"/>
    <mergeCell ref="M126:N126"/>
    <mergeCell ref="K127:L127"/>
    <mergeCell ref="M127:N127"/>
    <mergeCell ref="K128:L128"/>
    <mergeCell ref="M128:N128"/>
    <mergeCell ref="K129:L129"/>
    <mergeCell ref="M129:N129"/>
    <mergeCell ref="K130:L130"/>
    <mergeCell ref="M130:N130"/>
    <mergeCell ref="K131:L131"/>
    <mergeCell ref="M131:N131"/>
    <mergeCell ref="K132:L132"/>
    <mergeCell ref="M132:N132"/>
    <mergeCell ref="K133:L133"/>
    <mergeCell ref="M133:N133"/>
    <mergeCell ref="K134:L134"/>
    <mergeCell ref="M134:N134"/>
    <mergeCell ref="K135:L135"/>
    <mergeCell ref="M135:N135"/>
    <mergeCell ref="K136:L136"/>
    <mergeCell ref="M136:N136"/>
    <mergeCell ref="K137:L137"/>
    <mergeCell ref="M137:N137"/>
    <mergeCell ref="K138:L138"/>
    <mergeCell ref="M138:N138"/>
    <mergeCell ref="K139:L139"/>
    <mergeCell ref="M139:N139"/>
    <mergeCell ref="K140:L140"/>
    <mergeCell ref="M140:N140"/>
    <mergeCell ref="K141:L141"/>
    <mergeCell ref="M141:N141"/>
    <mergeCell ref="K142:L142"/>
    <mergeCell ref="M142:N142"/>
    <mergeCell ref="K143:L143"/>
    <mergeCell ref="M143:N143"/>
    <mergeCell ref="K144:L144"/>
    <mergeCell ref="M144:N144"/>
    <mergeCell ref="K145:L145"/>
    <mergeCell ref="M145:N145"/>
    <mergeCell ref="K146:L146"/>
    <mergeCell ref="M146:N146"/>
    <mergeCell ref="K147:L147"/>
    <mergeCell ref="M147:N147"/>
    <mergeCell ref="K148:L148"/>
    <mergeCell ref="M148:N148"/>
    <mergeCell ref="K149:L149"/>
    <mergeCell ref="M149:N149"/>
    <mergeCell ref="K150:L150"/>
    <mergeCell ref="M150:N150"/>
    <mergeCell ref="K151:L151"/>
    <mergeCell ref="M151:N151"/>
    <mergeCell ref="K152:L152"/>
    <mergeCell ref="M152:N152"/>
    <mergeCell ref="K153:L153"/>
    <mergeCell ref="M153:N153"/>
    <mergeCell ref="K154:L154"/>
    <mergeCell ref="M154:N154"/>
    <mergeCell ref="K155:L155"/>
    <mergeCell ref="M155:N155"/>
    <mergeCell ref="K156:L156"/>
    <mergeCell ref="M156:N156"/>
    <mergeCell ref="K157:L157"/>
    <mergeCell ref="M157:N157"/>
    <mergeCell ref="K158:L158"/>
    <mergeCell ref="M158:N158"/>
    <mergeCell ref="K159:L159"/>
    <mergeCell ref="M159:N159"/>
    <mergeCell ref="K160:L160"/>
    <mergeCell ref="M160:N160"/>
    <mergeCell ref="K161:L161"/>
    <mergeCell ref="M161:N161"/>
    <mergeCell ref="K162:L162"/>
    <mergeCell ref="M162:N162"/>
    <mergeCell ref="K163:L163"/>
    <mergeCell ref="M163:N163"/>
    <mergeCell ref="K164:L164"/>
    <mergeCell ref="M164:N164"/>
    <mergeCell ref="K165:L165"/>
    <mergeCell ref="M165:N165"/>
    <mergeCell ref="K166:L166"/>
    <mergeCell ref="M166:N166"/>
    <mergeCell ref="K167:L167"/>
    <mergeCell ref="M167:N167"/>
    <mergeCell ref="K168:L168"/>
    <mergeCell ref="M168:N168"/>
    <mergeCell ref="K169:L169"/>
    <mergeCell ref="M169:N169"/>
    <mergeCell ref="K170:L170"/>
    <mergeCell ref="M170:N170"/>
    <mergeCell ref="K171:L171"/>
    <mergeCell ref="M171:N171"/>
    <mergeCell ref="K172:L172"/>
    <mergeCell ref="M172:N172"/>
    <mergeCell ref="K173:L173"/>
    <mergeCell ref="M173:N173"/>
    <mergeCell ref="K174:L174"/>
    <mergeCell ref="M174:N174"/>
    <mergeCell ref="K175:L175"/>
    <mergeCell ref="M175:N175"/>
    <mergeCell ref="K176:L176"/>
    <mergeCell ref="M176:N176"/>
    <mergeCell ref="K177:L177"/>
    <mergeCell ref="M177:N177"/>
    <mergeCell ref="K178:L178"/>
    <mergeCell ref="M178:N178"/>
    <mergeCell ref="K179:L179"/>
    <mergeCell ref="M179:N179"/>
    <mergeCell ref="K180:L180"/>
    <mergeCell ref="M180:N180"/>
    <mergeCell ref="K181:L181"/>
    <mergeCell ref="M181:N181"/>
    <mergeCell ref="K182:L182"/>
    <mergeCell ref="M182:N182"/>
    <mergeCell ref="K183:L183"/>
    <mergeCell ref="M183:N183"/>
    <mergeCell ref="K184:L184"/>
    <mergeCell ref="M184:N184"/>
    <mergeCell ref="K185:L185"/>
    <mergeCell ref="M185:N185"/>
    <mergeCell ref="K186:L186"/>
    <mergeCell ref="M186:N186"/>
    <mergeCell ref="K187:L187"/>
    <mergeCell ref="M187:N187"/>
    <mergeCell ref="K188:L188"/>
    <mergeCell ref="M188:N188"/>
    <mergeCell ref="K189:L189"/>
    <mergeCell ref="M189:N189"/>
    <mergeCell ref="K190:L190"/>
    <mergeCell ref="M190:N190"/>
    <mergeCell ref="K191:L191"/>
    <mergeCell ref="M191:N191"/>
    <mergeCell ref="K192:L192"/>
    <mergeCell ref="M192:N192"/>
    <mergeCell ref="K193:L193"/>
    <mergeCell ref="M193:N193"/>
    <mergeCell ref="K194:L194"/>
    <mergeCell ref="M194:N194"/>
    <mergeCell ref="K195:L195"/>
    <mergeCell ref="M195:N195"/>
    <mergeCell ref="K196:L196"/>
    <mergeCell ref="M196:N196"/>
    <mergeCell ref="K197:L197"/>
    <mergeCell ref="M197:N197"/>
    <mergeCell ref="K198:L198"/>
    <mergeCell ref="M198:N198"/>
    <mergeCell ref="K199:L199"/>
    <mergeCell ref="M199:N199"/>
    <mergeCell ref="K200:L200"/>
    <mergeCell ref="M200:N200"/>
    <mergeCell ref="K206:L206"/>
    <mergeCell ref="M206:N206"/>
    <mergeCell ref="K201:L201"/>
    <mergeCell ref="M201:N201"/>
    <mergeCell ref="K202:L202"/>
    <mergeCell ref="M202:N202"/>
    <mergeCell ref="K203:L203"/>
    <mergeCell ref="M203:N203"/>
    <mergeCell ref="K204:L204"/>
    <mergeCell ref="M204:N204"/>
    <mergeCell ref="K205:L205"/>
    <mergeCell ref="M205:N205"/>
  </mergeCells>
  <pageMargins left="0.19685039370078741" right="0.19685039370078741" top="0.74803149606299213" bottom="0.15748031496062992" header="0.31496062992125984" footer="0.31496062992125984"/>
  <pageSetup paperSize="9" scale="52" fitToHeight="0" orientation="landscape" r:id="rId1"/>
  <headerFooter>
    <oddHeader>&amp;C&amp;18&amp;KFF0000Relacion contratos menores TERCER TRIMESTRE 2021 Del 1 de Julio hasta 30 de Septiembre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3º Y 4º 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Angeles</dc:creator>
  <cp:lastModifiedBy>Angeles</cp:lastModifiedBy>
  <cp:lastPrinted>2022-06-27T10:21:50Z</cp:lastPrinted>
  <dcterms:created xsi:type="dcterms:W3CDTF">2021-10-18T13:48:21Z</dcterms:created>
  <dcterms:modified xsi:type="dcterms:W3CDTF">2022-06-29T09:54:16Z</dcterms:modified>
</cp:coreProperties>
</file>