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ngeles\Desktop\Contratos Negociados 2024\"/>
    </mc:Choice>
  </mc:AlternateContent>
  <xr:revisionPtr revIDLastSave="0" documentId="13_ncr:1_{E04422BD-3ABF-4241-8727-8D3B449D3815}" xr6:coauthVersionLast="47" xr6:coauthVersionMax="47" xr10:uidLastSave="{00000000-0000-0000-0000-000000000000}"/>
  <bookViews>
    <workbookView xWindow="-120" yWindow="-120" windowWidth="29040" windowHeight="15840" xr2:uid="{2164DB9A-A067-4BD4-A05F-0EA44C4C7BD4}"/>
  </bookViews>
  <sheets>
    <sheet name="CULTURA 2024" sheetId="1" r:id="rId1"/>
  </sheets>
  <definedNames>
    <definedName name="_xlnm._FilterDatabase" localSheetId="0" hidden="1">'CULTURA 2024'!$A$5:$O$33</definedName>
    <definedName name="_xlnm.Print_Area" localSheetId="0">'CULTURA 2024'!$A$2:$O$17</definedName>
    <definedName name="Fecha" localSheetId="0">'CULTURA 2024'!$D$10</definedName>
    <definedName name="Fecha">#REF!</definedName>
    <definedName name="OE" localSheetId="0">'CULTURA 2024'!$D$10</definedName>
    <definedName name="OE">#REF!</definedName>
    <definedName name="Pepito" localSheetId="0">'CULTURA 2024'!$E$8:$K$9</definedName>
    <definedName name="Pepito">#REF!</definedName>
    <definedName name="_xlnm.Print_Titles" localSheetId="0">'CULTURA 2024'!$2:$5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9" i="1" l="1"/>
  <c r="O49" i="1" s="1"/>
  <c r="K48" i="1"/>
  <c r="O48" i="1" s="1"/>
  <c r="M47" i="1"/>
  <c r="K47" i="1"/>
  <c r="J46" i="1"/>
  <c r="O46" i="1" s="1"/>
  <c r="J45" i="1"/>
  <c r="K45" i="1" s="1"/>
  <c r="K44" i="1"/>
  <c r="O44" i="1" s="1"/>
  <c r="K43" i="1"/>
  <c r="O43" i="1" s="1"/>
  <c r="K42" i="1"/>
  <c r="O42" i="1" s="1"/>
  <c r="K41" i="1"/>
  <c r="O41" i="1" s="1"/>
  <c r="K40" i="1"/>
  <c r="O40" i="1" s="1"/>
  <c r="K39" i="1"/>
  <c r="O39" i="1" s="1"/>
  <c r="K38" i="1"/>
  <c r="O38" i="1" s="1"/>
  <c r="O37" i="1"/>
  <c r="K36" i="1"/>
  <c r="O36" i="1" s="1"/>
  <c r="K35" i="1"/>
  <c r="O35" i="1" s="1"/>
  <c r="O47" i="1" l="1"/>
  <c r="O45" i="1"/>
  <c r="O28" i="1"/>
  <c r="K17" i="1"/>
  <c r="O17" i="1" s="1"/>
  <c r="K16" i="1"/>
  <c r="O15" i="1"/>
  <c r="O14" i="1"/>
  <c r="K13" i="1"/>
  <c r="O13" i="1" s="1"/>
  <c r="K12" i="1"/>
  <c r="O12" i="1" s="1"/>
  <c r="K11" i="1"/>
  <c r="O11" i="1" s="1"/>
  <c r="K10" i="1"/>
  <c r="O10" i="1" s="1"/>
  <c r="K9" i="1"/>
  <c r="O9" i="1" s="1"/>
  <c r="M8" i="1"/>
  <c r="O8" i="1" s="1"/>
  <c r="K7" i="1"/>
  <c r="O7" i="1" s="1"/>
  <c r="K6" i="1"/>
  <c r="O6" i="1" s="1"/>
</calcChain>
</file>

<file path=xl/sharedStrings.xml><?xml version="1.0" encoding="utf-8"?>
<sst xmlns="http://schemas.openxmlformats.org/spreadsheetml/2006/main" count="796" uniqueCount="584">
  <si>
    <t>RELACIÓN DE CONTRATOS SUSCRITOS POR PROMOCIÓN DE LA CIUDAD DE LAS PALMAS DE GRAN CANARIA S.A</t>
  </si>
  <si>
    <t>Nº EXPEDIENTE</t>
  </si>
  <si>
    <t>ESPECTÁCULO</t>
  </si>
  <si>
    <t>FESTIVAL</t>
  </si>
  <si>
    <t>FECHA EVENTO</t>
  </si>
  <si>
    <t>FECHA CONTRATO</t>
  </si>
  <si>
    <t>PROCEDIMIENTO</t>
  </si>
  <si>
    <t>ADJUDICATARIO</t>
  </si>
  <si>
    <t>NIF</t>
  </si>
  <si>
    <t>NACIONALIDAD</t>
  </si>
  <si>
    <t>VALOR ESTIMADO</t>
  </si>
  <si>
    <t>IGIC</t>
  </si>
  <si>
    <t>RETENCIÓN</t>
  </si>
  <si>
    <t xml:space="preserve">IMPORTE TOTAL </t>
  </si>
  <si>
    <t>CU01/2024/CNSP</t>
  </si>
  <si>
    <t>Producción Cabalgata RRMM</t>
  </si>
  <si>
    <t>NAVIDAD 2023</t>
  </si>
  <si>
    <t>CNSP</t>
  </si>
  <si>
    <t>PRODUCCIONES ESCÉNICAS CLAPSO, S.L.</t>
  </si>
  <si>
    <t>B35481837</t>
  </si>
  <si>
    <t>ESPAÑOLA</t>
  </si>
  <si>
    <t>CU02/2024/CNSP</t>
  </si>
  <si>
    <t>Proyecto: Across Hip Hop</t>
  </si>
  <si>
    <t>ACROSS HIP HOP</t>
  </si>
  <si>
    <t>8/01 AL 06/07/2024</t>
  </si>
  <si>
    <t>QUE TAL ESTAS, S.L.</t>
  </si>
  <si>
    <t>B35579051</t>
  </si>
  <si>
    <t>CASTILLO DE MATA</t>
  </si>
  <si>
    <t>SALAN PRODUCCIONES, S.L.</t>
  </si>
  <si>
    <t>B56188972</t>
  </si>
  <si>
    <t>AUDITORIO ALFREDO KRAUS</t>
  </si>
  <si>
    <t>CU05/2024/CNSP</t>
  </si>
  <si>
    <t>Artístico: Ciclo de canción de autor "12 noches de autor"</t>
  </si>
  <si>
    <t>De Enero a Diciembre de 2024</t>
  </si>
  <si>
    <t>ALBERTO SANTANA DARIAS</t>
  </si>
  <si>
    <t>44709795A</t>
  </si>
  <si>
    <t>CU06/2024/CNSP</t>
  </si>
  <si>
    <t>Producción Carrozas Cabalgata RRMM</t>
  </si>
  <si>
    <t>CU08/2024/CNSP</t>
  </si>
  <si>
    <t>Artístico: Concierto Banda Sinfónica con Antonio Serrano y la dirección de Daniel Abad</t>
  </si>
  <si>
    <t>MILLER</t>
  </si>
  <si>
    <t>26 y 27/01/2024</t>
  </si>
  <si>
    <t>JEITO, S.C.P.</t>
  </si>
  <si>
    <t>J76007970</t>
  </si>
  <si>
    <t>TEATRO GUINIGUADA</t>
  </si>
  <si>
    <t>CAMINO VIEJO PRODUCCIONES, S.L.</t>
  </si>
  <si>
    <t>B35803683</t>
  </si>
  <si>
    <t>CU17/2024/CNSP</t>
  </si>
  <si>
    <t>Patrocinio: SUNBEAT LPA 2024 - AUDITORIO ALFREDO KRAUS</t>
  </si>
  <si>
    <t>SUNBEAT LPA</t>
  </si>
  <si>
    <t>19, 20 y 26/01/2024</t>
  </si>
  <si>
    <t>CU22/2024/CNSP</t>
  </si>
  <si>
    <t>Patrocionio: "Festival Sonora"</t>
  </si>
  <si>
    <t>MILLER Y PLAZA DE LA MÚSICA</t>
  </si>
  <si>
    <t>15 y 16/03, 22/06/2024</t>
  </si>
  <si>
    <t>SQC 2013, S.L.</t>
  </si>
  <si>
    <t>B38874590</t>
  </si>
  <si>
    <t>CU25/2024/CNSP</t>
  </si>
  <si>
    <t>Patrocinio: "X International Bach Festival Canarias 2024"</t>
  </si>
  <si>
    <t>Enero a Octubre 2024</t>
  </si>
  <si>
    <t>ASOCIACIÓN CONEXIÓN MUSICAL CANARIAS</t>
  </si>
  <si>
    <t>G-76236694</t>
  </si>
  <si>
    <t>CU33/2024/CNSP</t>
  </si>
  <si>
    <t>Patrocinio: "Monopol Music Festival" - Edición X</t>
  </si>
  <si>
    <t>MILLER Y CASTILLO DE MATA</t>
  </si>
  <si>
    <t>03 al 07/04/2024</t>
  </si>
  <si>
    <t>VICTOR ORDOÑES NAUFFAL</t>
  </si>
  <si>
    <t>78481142J</t>
  </si>
  <si>
    <t>CU34/2024/CNSP</t>
  </si>
  <si>
    <t>Artístico: "Eat to the Beat"</t>
  </si>
  <si>
    <t>05, 20/04 y 04/05/2024</t>
  </si>
  <si>
    <t>CU41/2024/CNSP</t>
  </si>
  <si>
    <t>Patrocino "19º Summit. Conferences and International Animao Gran Canaria 2024"</t>
  </si>
  <si>
    <t xml:space="preserve">De mayo a septiebre </t>
  </si>
  <si>
    <t>20/03/20024</t>
  </si>
  <si>
    <t>DAMIAN PEREA PRODUCCIONES SL</t>
  </si>
  <si>
    <t>B76159527</t>
  </si>
  <si>
    <t>CU44/2024/CNSP</t>
  </si>
  <si>
    <t>Patrocinio: "Centenario con Nieves Concostrina"</t>
  </si>
  <si>
    <t>SOCIEDAD ESPAÑOLA DE RADIODIFUSIÓN, S.L.U.</t>
  </si>
  <si>
    <t>B28016970</t>
  </si>
  <si>
    <t>FESTIVAL CINE</t>
  </si>
  <si>
    <t>Servicios de subtitulado , traduccion y otros dentro del  23 Festival Internacional de Cine de la Ciudad de Las Palmas de Gran Canaria</t>
  </si>
  <si>
    <t>FESTIVAL DE CINE 2024</t>
  </si>
  <si>
    <t>Durante el Festival , del 19 al 28 de Abril de 2024</t>
  </si>
  <si>
    <t>SUBBABEL SLNE</t>
  </si>
  <si>
    <t>B35963180</t>
  </si>
  <si>
    <t>CU57/2024/CNSP</t>
  </si>
  <si>
    <t>Artístico: "Jornadas del Oficio Cinematográfico"</t>
  </si>
  <si>
    <t>SOROMA EVENTS SL 18 CHULOS RECORDS &amp; EVENTS</t>
  </si>
  <si>
    <t>B10794196</t>
  </si>
  <si>
    <t>CU61/2024/CNSP</t>
  </si>
  <si>
    <t>Patrocino Festival Mar Abierto 2024</t>
  </si>
  <si>
    <t>de Mayo a Octubre de 2024</t>
  </si>
  <si>
    <t>MAR ABIERTO PRODUCCIONES SL</t>
  </si>
  <si>
    <t>B38879904</t>
  </si>
  <si>
    <t>CU62/2024/CNSP</t>
  </si>
  <si>
    <t>Artistico. Olga Cerpa y Mestisay con Los Sabandeños</t>
  </si>
  <si>
    <t>FIESTAS FUNDACIONALES</t>
  </si>
  <si>
    <t>MACANDA  PRODUCCIONES SL</t>
  </si>
  <si>
    <t>B76105063</t>
  </si>
  <si>
    <t>B76362490</t>
  </si>
  <si>
    <t>CU68/2024/CNSP</t>
  </si>
  <si>
    <t xml:space="preserve">Artistico: La Guardia </t>
  </si>
  <si>
    <t>CU77/2024/CNSP</t>
  </si>
  <si>
    <t>Artistico: La increibe historia de la ciudad al revés</t>
  </si>
  <si>
    <t>TEMUDAS</t>
  </si>
  <si>
    <t>EL GATO ENGRIFAO SL</t>
  </si>
  <si>
    <t>B56167813</t>
  </si>
  <si>
    <t>CU87/2024/CNSP</t>
  </si>
  <si>
    <t>Artistico: The Whale Street</t>
  </si>
  <si>
    <t>5, 6 /07/2024</t>
  </si>
  <si>
    <t>COMPAGNIE DE PRODUCTIONS POPULAIRES ET POLYMORPHES</t>
  </si>
  <si>
    <t>FR90510813181</t>
  </si>
  <si>
    <t>FRANCESA</t>
  </si>
  <si>
    <t>CU96/2024/CNSP</t>
  </si>
  <si>
    <t>Artistico: Espectáculo pirotécnico exclusivo, Noche de San Juan</t>
  </si>
  <si>
    <t>Benjamin Francisco Davila Sosa</t>
  </si>
  <si>
    <t>43655628H</t>
  </si>
  <si>
    <t>CU107/2024/CNSP</t>
  </si>
  <si>
    <t>Patrocinio: Segunda Lectura "Las Bodas de Figaro"</t>
  </si>
  <si>
    <t>27,28,29/06/2024</t>
  </si>
  <si>
    <t>UNAHORAMENOS PRODUCCIONES SL</t>
  </si>
  <si>
    <t>B35598630</t>
  </si>
  <si>
    <t>CU108/2024/CNSP</t>
  </si>
  <si>
    <t>Artistico: Lorca Sonoro</t>
  </si>
  <si>
    <t>PASION VEGA SL</t>
  </si>
  <si>
    <t>B92127844</t>
  </si>
  <si>
    <t>CU116/2024/CNSP</t>
  </si>
  <si>
    <t>Artistico: Sylphes</t>
  </si>
  <si>
    <t xml:space="preserve">Aire, Aire, Distribucion de Espectáculos </t>
  </si>
  <si>
    <t>B95230918</t>
  </si>
  <si>
    <t>CU120/2024CNSP</t>
  </si>
  <si>
    <t>Artistico: 29MASDANZA</t>
  </si>
  <si>
    <t>29MASDANZA</t>
  </si>
  <si>
    <t>del 3 al 27 de Octubre de 2024</t>
  </si>
  <si>
    <t>Que tal Estas Sl</t>
  </si>
  <si>
    <t>CU121/2024/CNSP</t>
  </si>
  <si>
    <t>Artistico: LPA Groove Summer 2024</t>
  </si>
  <si>
    <t>LPA Groove Summer 2024</t>
  </si>
  <si>
    <t>COLORADO PRODUCCIONES SL</t>
  </si>
  <si>
    <t>B3416403</t>
  </si>
  <si>
    <t>NAVIDAD</t>
  </si>
  <si>
    <t>NOCHE DE ANIMAS Y FINAOS</t>
  </si>
  <si>
    <t>CU133/2024/CNSP</t>
  </si>
  <si>
    <t>Patrocinio: TAMARANIA by Zalakadula</t>
  </si>
  <si>
    <t>27,28,y 29 /12/2024</t>
  </si>
  <si>
    <t>ZALAKADULA PRODUCCIONES SL</t>
  </si>
  <si>
    <t xml:space="preserve">B76325695 </t>
  </si>
  <si>
    <t>CU134/2024/CNSP</t>
  </si>
  <si>
    <t>Artistico: Realizacion de 60 unidades de Cascanueces.</t>
  </si>
  <si>
    <t>Durante la realizacion de las figuras hasta su entrega a satisfaccion de Promocion</t>
  </si>
  <si>
    <t>THEMINGART OVEJERO</t>
  </si>
  <si>
    <t>B98557036</t>
  </si>
  <si>
    <t>D juan Tenorio 2024</t>
  </si>
  <si>
    <t>30 y 31/10/2024</t>
  </si>
  <si>
    <t>2RC TEATRO</t>
  </si>
  <si>
    <t>CAMINO VIEJO PRODUCCIONES SL</t>
  </si>
  <si>
    <t>CU167/2024/CNSP</t>
  </si>
  <si>
    <t>Artistico: Concierto de Fin de Año</t>
  </si>
  <si>
    <t>CU55.1/2024/CNSP</t>
  </si>
  <si>
    <t>CA3/2024/CNSP</t>
  </si>
  <si>
    <t>Artístico: Producción y actuaciones de varios artistas "La Mueve"</t>
  </si>
  <si>
    <t>CARNAVAL 2024</t>
  </si>
  <si>
    <t>COMUNICACIÓN RADIOFÓNICA CANARIA, S.L.</t>
  </si>
  <si>
    <t>B76692185</t>
  </si>
  <si>
    <t>CA4/2024/CNSP</t>
  </si>
  <si>
    <t>Artístico: Manny Manuel</t>
  </si>
  <si>
    <t>16 y 17/02/2024</t>
  </si>
  <si>
    <t>EFECTO SOUND, S.L.</t>
  </si>
  <si>
    <t>B05448840</t>
  </si>
  <si>
    <t>CA5/2024/CNSP</t>
  </si>
  <si>
    <t>Artístico: Justin Quiles</t>
  </si>
  <si>
    <t>9 y 10/02/2024</t>
  </si>
  <si>
    <t>BC MANAGEMENT AND BOOKING LLC</t>
  </si>
  <si>
    <t>85-1560635</t>
  </si>
  <si>
    <t>AMERICANA</t>
  </si>
  <si>
    <t>CA6/2024/CNSP</t>
  </si>
  <si>
    <t>Artístico: Manuel Turizo</t>
  </si>
  <si>
    <t>GESTIÓN DE EVENTOS Y VIAJES, S.L.</t>
  </si>
  <si>
    <t>B76367549</t>
  </si>
  <si>
    <t>CA7/2024/CNSP</t>
  </si>
  <si>
    <t>Artístico: Elvis Crespo, Olga Tañón, Laritza Bacallao y Joseph Fonseca</t>
  </si>
  <si>
    <t>12, 13, 16 y 18/02/2024</t>
  </si>
  <si>
    <t>PROMOCIÓN Y DESARROLLO DE EVENTOS Y FIESTAS CANARIAS, S.L.</t>
  </si>
  <si>
    <t>B76702331</t>
  </si>
  <si>
    <t>CA8/2024/CNSP</t>
  </si>
  <si>
    <t>Artístico: Varias actuaciones en diferentes localizaciones</t>
  </si>
  <si>
    <t>Del 26/01 al 18/02/2024</t>
  </si>
  <si>
    <t>CA9/2024/CNSP</t>
  </si>
  <si>
    <t>Artístico: Varias actuaciones en las Galas de Carnaval</t>
  </si>
  <si>
    <t>CA10/2024/CNSP</t>
  </si>
  <si>
    <t>Artístico: Producción, guión, dirección y realización Pregón Carnaval</t>
  </si>
  <si>
    <t>CA11/2024/CNSP</t>
  </si>
  <si>
    <t>Artístico: Tonny Tun Tun</t>
  </si>
  <si>
    <t>CA12/2024/CNSP</t>
  </si>
  <si>
    <t>Artístico: Show del Entierro de la Sardina</t>
  </si>
  <si>
    <t>UMILES ENTERTAINMENT, S.L.</t>
  </si>
  <si>
    <t>B88105507</t>
  </si>
  <si>
    <t>CA16/2024/CNSP</t>
  </si>
  <si>
    <t>Dirección artística</t>
  </si>
  <si>
    <t>OPTION PRODUCTIONS, S.L.</t>
  </si>
  <si>
    <t>B76319466</t>
  </si>
  <si>
    <t>CA17/2024/CNSP</t>
  </si>
  <si>
    <t>Alquiler Generadores eléctricos</t>
  </si>
  <si>
    <t>Durante el Carnaval 2024</t>
  </si>
  <si>
    <t>MORILLO ENERGY RENT, S.A.U.</t>
  </si>
  <si>
    <t>A08659617</t>
  </si>
  <si>
    <t>CA18/2024/CNSP</t>
  </si>
  <si>
    <t>Diseño y fabricación escaleras</t>
  </si>
  <si>
    <t>MIGUEL ÁNGEL MAROTO BLANCO</t>
  </si>
  <si>
    <t>78487025P</t>
  </si>
  <si>
    <t>CA19/2024/CNSP</t>
  </si>
  <si>
    <t>Remolques trajes Reinas</t>
  </si>
  <si>
    <t>Cabalgata y desfiles</t>
  </si>
  <si>
    <t>SAC 2.5 PLUS, S.L.</t>
  </si>
  <si>
    <t>B44882884</t>
  </si>
  <si>
    <t>CA35/2024/CNSP</t>
  </si>
  <si>
    <t>Servicios Señalización y Suministro Corte de Vías Cabalgata</t>
  </si>
  <si>
    <t xml:space="preserve">Cabalgata </t>
  </si>
  <si>
    <t>API MOVILIDAD, S.A.</t>
  </si>
  <si>
    <t>A78015880</t>
  </si>
  <si>
    <t>CA37/2024/CNSP</t>
  </si>
  <si>
    <t xml:space="preserve">Artistico: Actuacion  Apertura Gala Infantil </t>
  </si>
  <si>
    <t>Antonia Jaster</t>
  </si>
  <si>
    <t>X3590455V</t>
  </si>
  <si>
    <t>CULTURA / CARNAVAL / OTROS 2024</t>
  </si>
  <si>
    <t xml:space="preserve">CU135/2024/CNSP </t>
  </si>
  <si>
    <t>LICITACIONES</t>
  </si>
  <si>
    <t>CIF</t>
  </si>
  <si>
    <t>IMPORTE DE ADJUDICACION CON IGIC</t>
  </si>
  <si>
    <t>OBJETO DEL CONTRATO</t>
  </si>
  <si>
    <t>DURACION</t>
  </si>
  <si>
    <t>CS/24/2023/CULTURA/C.LUZ</t>
  </si>
  <si>
    <t>GESTIONA FUERYCAN17 SL</t>
  </si>
  <si>
    <t>B76286814</t>
  </si>
  <si>
    <t>84.853,76 EUROS</t>
  </si>
  <si>
    <t>CASTILLO DE LA LUZ</t>
  </si>
  <si>
    <t>Servicio de azafatas y taquillas para el Castillo de la Luz</t>
  </si>
  <si>
    <t>Duracion principal del contrato 4 meses prorrogable 3 meses</t>
  </si>
  <si>
    <t>10 de junio de 2024</t>
  </si>
  <si>
    <t>CNSP/30/2023/CARNAVAL 2024/CARPAS</t>
  </si>
  <si>
    <t>PALACIO CALDERON S.L.</t>
  </si>
  <si>
    <t>B98754559</t>
  </si>
  <si>
    <t>199.000 EUR</t>
  </si>
  <si>
    <t>El suministro, en régimen de alquiler, de las carpas y tarimas para el Carnaval de Las Palmas de Gran Canaria 2024</t>
  </si>
  <si>
    <t>3 meses</t>
  </si>
  <si>
    <t>CNSP/32/2023/CARNAVAL 2024/ESCENARIO</t>
  </si>
  <si>
    <t>YABESCAFF S.L.</t>
  </si>
  <si>
    <t>B76254366</t>
  </si>
  <si>
    <t>285.000 EUR</t>
  </si>
  <si>
    <t xml:space="preserve"> 282.480 EUR.</t>
  </si>
  <si>
    <t>La ejecución de las obras necesarias para la instalación, montaje y desmontaje del escenario, escenografía, torres de iluminación y control, así como el resto de las estructuras e instalaciones accesorias para el Carnaval de Las Palmas de Gran Canaria 2024</t>
  </si>
  <si>
    <t>Plazo de Ejecución Del 09/01/2024 al 25/03/2024 Observaciones: La fecha de inicio es aproximada y quedará sujeta a la formalización del contrato</t>
  </si>
  <si>
    <t>CNSP/33/2023/CARNAVAL 2024/GRADAS</t>
  </si>
  <si>
    <t>MASQUECARPAS SLU</t>
  </si>
  <si>
    <t>B76807395</t>
  </si>
  <si>
    <t>139.750 EUR.</t>
  </si>
  <si>
    <t xml:space="preserve"> 149.479 EUR</t>
  </si>
  <si>
    <t>Contratación del suministro e instalación de Gradas para el Carnaval 2024 de las Palmas de Gran Canaria.</t>
  </si>
  <si>
    <t>2 Mes(es)</t>
  </si>
  <si>
    <t>CNSP34/ILUMINACION, SONIDO, VIDEO/CARNAVAL</t>
  </si>
  <si>
    <t>R.S.SONOCOM S.L.</t>
  </si>
  <si>
    <t>B35669399</t>
  </si>
  <si>
    <t>478.000 EUR.</t>
  </si>
  <si>
    <t xml:space="preserve"> 510.390 EUR</t>
  </si>
  <si>
    <t>Contratación en régimen de alquiler del suministro e instalación de los elementos y estructuras de iluminación, video y sonido para el Carnaval 202</t>
  </si>
  <si>
    <t>CNSP/35/CARNAVAL 2024/ EQUIPOS SONIDO</t>
  </si>
  <si>
    <t>LFSOUND S.L.</t>
  </si>
  <si>
    <t>B35554542</t>
  </si>
  <si>
    <t xml:space="preserve"> 262.650 EUR.</t>
  </si>
  <si>
    <t xml:space="preserve"> 278.189,3 EUR.</t>
  </si>
  <si>
    <t xml:space="preserve"> Suministro en régimen de alquiler e instalación y mantenimiento de equipos de
 sonido e iluminación Carnaval 2024</t>
  </si>
  <si>
    <t>CS/36/2024/ PLAN DIRECTOR GUANARTEME y FYFFES (DOS LOTES)</t>
  </si>
  <si>
    <t xml:space="preserve"> 97.128,94 EUR.</t>
  </si>
  <si>
    <t>Servicios de Consultoría, redacción y entrega de dos planes directores para la transformación del antiguo cine “Guanarteme” en un centro creativo ciudadano y la transformación del edificio Fyffes en una factoría cultural, ambos de titularidad municipal.</t>
  </si>
  <si>
    <t>Plazo de Ejecución 182 Día(s) Observaciones: Se establece un plazo máximo de veintiséis (26) semanas a contar desde el día siguiente a la formalización del documento contractual.</t>
  </si>
  <si>
    <t xml:space="preserve"> CS/36/2024/ PLAN DIRECTOR LOTE I</t>
  </si>
  <si>
    <t>Culturalink, S.L.</t>
  </si>
  <si>
    <t>B35676196</t>
  </si>
  <si>
    <t xml:space="preserve"> 43.708,02 EUR.</t>
  </si>
  <si>
    <t xml:space="preserve"> 42.558,18 EUR.</t>
  </si>
  <si>
    <t xml:space="preserve">CULTURA </t>
  </si>
  <si>
    <t>Consultoría, redacción y entrega de un Plan Director para la transformación del antiguo cine “Guanarteme” en un centro creativo ciudadano</t>
  </si>
  <si>
    <t>CS/36/2024/ PLAN DIRECTOR LOTE II</t>
  </si>
  <si>
    <t>TASO Desarrollos S.L.</t>
  </si>
  <si>
    <t>B91686741</t>
  </si>
  <si>
    <t xml:space="preserve"> 53.420,92 EUR.</t>
  </si>
  <si>
    <t xml:space="preserve"> 49.145,1 EUR.</t>
  </si>
  <si>
    <t>Consultoría, redacción y entrega de un Plan Director para la transformación del edificio “Fyffes” en una factoría cultural</t>
  </si>
  <si>
    <t>CNSP/37/VIGILANCIA/CARNAVAL 2024</t>
  </si>
  <si>
    <t>VISOR SEGURIDAD S.L.U</t>
  </si>
  <si>
    <t>B35309590</t>
  </si>
  <si>
    <t>433.761,53 EUR.</t>
  </si>
  <si>
    <t xml:space="preserve"> 531.330,11 EUR.</t>
  </si>
  <si>
    <t>Servicio de vigilancia y seguridad para el Carnaval 2024 de Las Palmas de Gran Canaria</t>
  </si>
  <si>
    <t>CS/38/2024/SERVICIO VIGILANCIA CASTILLO</t>
  </si>
  <si>
    <t>CS39/2024/ SUMINISTRO/ BIBLIOTECA</t>
  </si>
  <si>
    <t>Fernando Diaz Alonso JFMOBILIARIO</t>
  </si>
  <si>
    <t>NIF ***4933**</t>
  </si>
  <si>
    <t xml:space="preserve"> 59.718,65 EUR.</t>
  </si>
  <si>
    <t xml:space="preserve"> 48.107,2 EUR.</t>
  </si>
  <si>
    <t>CULTURA</t>
  </si>
  <si>
    <t>El suministro de mobiliario para equipar la biblioteca Jesús Arencibia/Tamaraceite de Las Palmas de Gran Canaria</t>
  </si>
  <si>
    <t>Del 23/06/2024 al 01/09/2024 Observaciones: La fecha de inicio es aproximada. El contrato tendrá una duración a contar desde la formalización del contrato y hasta el 1 de septiembre de 2024</t>
  </si>
  <si>
    <t>CS/40/2024/PLAN DIRECTOR /BATERIA SAN JUAN</t>
  </si>
  <si>
    <t>Patrimonia Consulting Arqueología y Desarrollo Cultural y Turístico SL</t>
  </si>
  <si>
    <t xml:space="preserve"> B76142769</t>
  </si>
  <si>
    <t>50.000 EUR.</t>
  </si>
  <si>
    <t>52.530 EUR.</t>
  </si>
  <si>
    <t>Redacción y entrega de un plan director de complejo defensivo de la Batería de San Juan y Batería de Las Mesas de San Juan</t>
  </si>
  <si>
    <t xml:space="preserve"> 6 Mes(es)</t>
  </si>
  <si>
    <t>CS41/2024/FUNDACIONALES /VALLAS Y BAÑOS</t>
  </si>
  <si>
    <t xml:space="preserve"> ALCOIMA, S.L.</t>
  </si>
  <si>
    <t>B35229095</t>
  </si>
  <si>
    <t xml:space="preserve"> 6.000 EUR.</t>
  </si>
  <si>
    <t xml:space="preserve"> 6.368 EUR.</t>
  </si>
  <si>
    <t>La contratación, en régimen de arrendamiento, de suministro, transporte, montaje, mantenimiento y desmontaje de las vallas y cabinas sanitarias W.C. químicos portátiles necesarios para la celebración de las Fiestas Fundacionales de 2024 de Las Palmas de Gran Canaria</t>
  </si>
  <si>
    <t>Del 10/06/2024 al 01/07/2024</t>
  </si>
  <si>
    <t xml:space="preserve"> 18/06/2024</t>
  </si>
  <si>
    <t>CSU/42/2024/ ILUMINACION Y SONIDO FUNDACIONALES (4 LOTES)</t>
  </si>
  <si>
    <t xml:space="preserve"> 133.030 EUR.</t>
  </si>
  <si>
    <t>Objeto del Contrato: Contratación en régimen de alquiler, del suministro e instalación de los elementos y estructuras de iluminación, sonido y video para las fiestas fundacionales de 2024 de Las Palmas de Gran Canaria</t>
  </si>
  <si>
    <t>Del 12/06/2024 al 01/07/2024 Observaciones: La fecha de inicio es aproximada.La duración del contrato será a contar desde su formalización y hasta el 1 de julio de 2024</t>
  </si>
  <si>
    <t>Nº Lote: 1 Objeto del Contrato: Plaza Santa Ana</t>
  </si>
  <si>
    <t>LF SOUND, S.L</t>
  </si>
  <si>
    <t>NIF ****5454*</t>
  </si>
  <si>
    <t>56.870 EUR.</t>
  </si>
  <si>
    <t>60.455 EUR.</t>
  </si>
  <si>
    <t>Alquiler y suministro e instalación en la Plaza Santa Ana</t>
  </si>
  <si>
    <t>Nº Lote: 2  Objeto del Contrato: Plaza de la Música</t>
  </si>
  <si>
    <t>54.800 EUR.</t>
  </si>
  <si>
    <t xml:space="preserve"> 58.315 EUR.</t>
  </si>
  <si>
    <t>Alquiler y suministro e instalación en Plaza de la Músic</t>
  </si>
  <si>
    <t xml:space="preserve"> 12/07/2024</t>
  </si>
  <si>
    <t>Nº Lote: 3  Objeto del Contrato: Teatro Pérez Galdós</t>
  </si>
  <si>
    <t xml:space="preserve"> 9.730 EUR.</t>
  </si>
  <si>
    <t xml:space="preserve"> 10.165 EUR.</t>
  </si>
  <si>
    <t>Suministro alquiler e instalación Teatro Pérez Galdós</t>
  </si>
  <si>
    <t>Nº Lote: 4 Objeto del Contrato: Castillo de la Luz</t>
  </si>
  <si>
    <t xml:space="preserve"> 11.630 EUR</t>
  </si>
  <si>
    <t xml:space="preserve"> 12.198 EUR.</t>
  </si>
  <si>
    <t>Suministro alquiler e instalación Castillo de la Luz</t>
  </si>
  <si>
    <t xml:space="preserve">CS/43/2024/PROMOCION/ FORMALIZACION LICITACIONES </t>
  </si>
  <si>
    <t xml:space="preserve"> 87.500 EUR</t>
  </si>
  <si>
    <t>Objeto del Contrato: Servicios de formalización, publicación, tramitación y gestión en la ejecución y, en su caso, en la extinción de licitaciones.</t>
  </si>
  <si>
    <t>5 Año(s) Observaciones: Se establece un plazo aproximado de 5 años a partir de la formalización del contrato</t>
  </si>
  <si>
    <t>CS44/2024/FUNDACIONALES/SEGURIDAD</t>
  </si>
  <si>
    <t xml:space="preserve"> COMPAÑIA DE VIGILANCIA CANSEGUR SA</t>
  </si>
  <si>
    <t xml:space="preserve"> A76277912 </t>
  </si>
  <si>
    <t>13.856,15 EUR.</t>
  </si>
  <si>
    <t>13.699,37 EUR.</t>
  </si>
  <si>
    <t>La contratación del servicio de vigilancia y seguridad para las Fiestas Fundacionales de Las Palmas de Gran Canaria para el año 202</t>
  </si>
  <si>
    <t xml:space="preserve"> 18 Día(s) </t>
  </si>
  <si>
    <t xml:space="preserve"> 17/06/2024</t>
  </si>
  <si>
    <t xml:space="preserve">CS/45/2024/PROMOCION/ FORMALIZACION LICITACIONES </t>
  </si>
  <si>
    <t>KALAMAN CONSULTING</t>
  </si>
  <si>
    <t xml:space="preserve"> B85932358</t>
  </si>
  <si>
    <t xml:space="preserve"> 87.500 EUR.</t>
  </si>
  <si>
    <t xml:space="preserve"> 83.476,05 EUR.</t>
  </si>
  <si>
    <t>Objeto del Contrato: Servicios de formalización, publicación, tramitación y gestión en la ejecución y, en su caso, en la extinción de licitaciones</t>
  </si>
  <si>
    <t>5 Año(s)</t>
  </si>
  <si>
    <t xml:space="preserve"> 06/08/2024</t>
  </si>
  <si>
    <t xml:space="preserve"> CS46/2024/ ILUMINACION Y SONIDO F. DEL CARMEN</t>
  </si>
  <si>
    <t xml:space="preserve"> 46.520 EUR.</t>
  </si>
  <si>
    <t xml:space="preserve"> 48.043 EUR.</t>
  </si>
  <si>
    <t>FIESTAS DEL CARMEN</t>
  </si>
  <si>
    <t>Objeto del Contrato: La contratación, en régimen de alquiler, de los elementos de iluminación, sonido, equipos audiovisuales, estructuras y otros complementos, así como su montaje, instalación, puesta en marcha, control y posterior desmontaje, para los actos y eventos de las Fiestas del Carmen 2024</t>
  </si>
  <si>
    <t xml:space="preserve">1 Mes(es) </t>
  </si>
  <si>
    <t xml:space="preserve"> 25/07/2024</t>
  </si>
  <si>
    <t>CSU47/2024/INFRAESTRUCTURA/TEMUDAS 2024</t>
  </si>
  <si>
    <t xml:space="preserve">Desierto, en fecha 4 de julio de 2024. </t>
  </si>
  <si>
    <t xml:space="preserve"> 55.740 EUR.</t>
  </si>
  <si>
    <t>TEMUDAS 2024</t>
  </si>
  <si>
    <t>Objeto del Contrato: El objeto la contratación del suministro, transporte, montaje, mantenimiento y desmontaje de las infraestructuras a instalar con motivo de la celebración del Festival Temudas 2024 de Las Palmas de Gran Canaria</t>
  </si>
  <si>
    <t>1 Mes(es</t>
  </si>
  <si>
    <t>CSU48/2024/ILUMINACION Y SONIDO/TEMUDAS 2024</t>
  </si>
  <si>
    <t>103.500 EUR</t>
  </si>
  <si>
    <t xml:space="preserve"> 110.691,5 EUR.</t>
  </si>
  <si>
    <t>Objeto del Contrato: La contratación de los elementos de iluminación, sonido, equipos audiovisuales, estructuras y otros complementos, así como su montaje, instalación, puesta en marcha, control y posterior desmontaje, para los actos y eventos del Festival Temudas 2024 de Las Palmas de Gran Canaria.</t>
  </si>
  <si>
    <t xml:space="preserve"> 1 Mes(es)</t>
  </si>
  <si>
    <t>CS49/2024/ PRODUCC Y PROGRAMA F CARMEN</t>
  </si>
  <si>
    <t>Nikola Vaho SL</t>
  </si>
  <si>
    <t>B76313105</t>
  </si>
  <si>
    <t xml:space="preserve"> 107.123,79 EUR.</t>
  </si>
  <si>
    <t xml:space="preserve"> 101.670,12 EUR</t>
  </si>
  <si>
    <t>Objeto del Contrato: Servicio de organización,coordinación, instalación de infraestructura y ejecución de las Fiestas del Carmen 2024</t>
  </si>
  <si>
    <t xml:space="preserve">CSU50/2024/ ILUMINACIÓN, SONI DISTRITOS 2024   </t>
  </si>
  <si>
    <t xml:space="preserve"> 182.420 EUR.</t>
  </si>
  <si>
    <t>FIESTAS DE LOS DISTRITOS</t>
  </si>
  <si>
    <t>Objeto del Contrato: La contratación, en régimen de alquiler, de los elementos de iluminación, sonido, equipos audiovisuales, estructuras y otros complementos, así como su montaje, instalación y puesta en marcha, control y posterior desmontaje, para actos y eventos de las Fiestas de los distritos 2024 organizadas en diferentes zonas de la ciudad.</t>
  </si>
  <si>
    <t>3 Mes(es)</t>
  </si>
  <si>
    <t>Nº Lote: 1 Objeto del Contrato: Suministro e instalación de los elementos y estructuras de iluminación, sonido y vídeo para las Fiestas de San Lorenzo</t>
  </si>
  <si>
    <t>ACUSTICANARIAS SERVICIOS AUDIOVISUALES S.L.</t>
  </si>
  <si>
    <t xml:space="preserve"> B76341007</t>
  </si>
  <si>
    <t xml:space="preserve"> 49.550 EUR.</t>
  </si>
  <si>
    <t xml:space="preserve"> 46.126,09 EUR</t>
  </si>
  <si>
    <t>FIESTA SAN LORENZO</t>
  </si>
  <si>
    <t>Nº Lote: 2 Objeto del Contrato: Suministro e instalación de los elementos y estructuras de iluminación, sonido y vídeo para las Fiestas de los Dolores</t>
  </si>
  <si>
    <t xml:space="preserve"> 44.290 EUR.</t>
  </si>
  <si>
    <t xml:space="preserve"> 47.358,2 EUR.</t>
  </si>
  <si>
    <t>FIESTA DE LOS DOLORES</t>
  </si>
  <si>
    <t>Nº Lote: 3 Objeto del Contrato: Suministro e instalación de los elementos y estructuras de iluminación, sonido y vídeo para las Fiestas del Pilar</t>
  </si>
  <si>
    <t xml:space="preserve"> 44.290 EUR</t>
  </si>
  <si>
    <t xml:space="preserve"> 41.229,56 EUR.</t>
  </si>
  <si>
    <t>FIESTA DEL PILAR</t>
  </si>
  <si>
    <t>Nº Lote: 4 Objeto del Contrato: Suministro e instalación de los elementos y estructuras de iluminación, sonido y vídeo para las Fiestas de la Luz</t>
  </si>
  <si>
    <t>LF SOUND, S.L.</t>
  </si>
  <si>
    <t>FIESTA DE LA LUZ</t>
  </si>
  <si>
    <t>EN EVALUACION</t>
  </si>
  <si>
    <t>CS/53/PRODUCCION F. SAN LORENZO</t>
  </si>
  <si>
    <t xml:space="preserve"> 118.615,98 EUR.</t>
  </si>
  <si>
    <t xml:space="preserve"> 115.115,62 EUR.</t>
  </si>
  <si>
    <t>FIESTA DE SAN LORENZO</t>
  </si>
  <si>
    <t>Objeto del Contrato: Prestación de servicio de organización, coordinación, instalación de infraestructura y ejecución de las Fiestas de San Lorenzo 2024 organizados en el mismo barrio que le da nombre</t>
  </si>
  <si>
    <t>CSU54/DECORACION NAVIDEÑA</t>
  </si>
  <si>
    <t>ILUMINACIONES XIMENEZ, S.A.U.</t>
  </si>
  <si>
    <t>A14041362</t>
  </si>
  <si>
    <t xml:space="preserve"> 782.300 EUR.</t>
  </si>
  <si>
    <t xml:space="preserve"> 828.690,39 EUR.</t>
  </si>
  <si>
    <t>NAVIDAD 2024</t>
  </si>
  <si>
    <t>Objeto del Contrato: La contratación del suministro, en régimen de alquiler, de la decoración navideña de la ciudad de Las Palmas de Gran Canaria, durante el periodo navideño 2024-2025</t>
  </si>
  <si>
    <t>Del 01/10/2024 al 10/04/2025</t>
  </si>
  <si>
    <t>CS55/AGENCIA DE VIAJES/2024</t>
  </si>
  <si>
    <t>GESTION DE EVENTOS Y VIAJES S.L.</t>
  </si>
  <si>
    <t xml:space="preserve"> B76367549 </t>
  </si>
  <si>
    <t xml:space="preserve"> 800.000 EUR.</t>
  </si>
  <si>
    <t xml:space="preserve"> 342.400 EUR.</t>
  </si>
  <si>
    <t>AGENCIA VIAJES</t>
  </si>
  <si>
    <t>Objeto del Contrato: El objeto del contrato es la prestación del servicio de agencia de viajes para el personal que preste sus servicios en la Sociedad de Promoción de la Ciudad de Las Palmas de Gran Canaria, S.A (en adelante SPCLPGC) y para aquellas personas relacionadas con la actividad del mismo o invitadas por ella durante la programación de los eventos gestionados y organizados para la SPCLPGC.</t>
  </si>
  <si>
    <t>2 Año(s)</t>
  </si>
  <si>
    <t>CNSP/56/CARNAVAL 2025/ DISEÑO ESCENOGRAFIA</t>
  </si>
  <si>
    <t>Carlos Santos Cabrera</t>
  </si>
  <si>
    <t xml:space="preserve"> ***1249**</t>
  </si>
  <si>
    <t xml:space="preserve"> 70.000 EUR.</t>
  </si>
  <si>
    <t>74.900 EUR.</t>
  </si>
  <si>
    <t>CARNAVAL 2025</t>
  </si>
  <si>
    <t>Objeto del Contrato: Servicios de diseño de escenografía del Carnaval 2025 de la ciudad de Las Palmas de Gran Canaria</t>
  </si>
  <si>
    <t>8 Mes(es) Observaciones: Las prestaciones finalizarán una vez se haya terminado el Carnaval 2025</t>
  </si>
  <si>
    <t xml:space="preserve"> 16/09/2024</t>
  </si>
  <si>
    <t>CS57/2024/PRODUCCION/FIESTAS/DOLORES</t>
  </si>
  <si>
    <t>Dmarcha2014</t>
  </si>
  <si>
    <t>B76207257</t>
  </si>
  <si>
    <t xml:space="preserve"> 149.686 EUR.</t>
  </si>
  <si>
    <t xml:space="preserve"> 133.256,46 EUR.</t>
  </si>
  <si>
    <t>FIESTAS LOS DOLORES</t>
  </si>
  <si>
    <t>Objeto del Contrato: Constituyen el objeto del presente contrato la prestación de servicio de organización, coordinación, instalación de infraestructura y ejecución de las Fiestas de los Dolores 2024, que tendrán lugar entre los días 13 y 22 de septiembre de 2024</t>
  </si>
  <si>
    <t xml:space="preserve"> Del 05/09/2024 al 25/09/2024 Observaciones: La fecha de inicio es aproximada, pues está condicionada por la formalización del contrato. La duración del contrato será a contar desde su formalización y hasta el 25 de septiembre de 2024. No obstante, la ejecución del presente contrato deberá realizarse con antelación al comienzo de las Fiestas de los Dolores 2024 de Las Palmas de Gran Canaria.</t>
  </si>
  <si>
    <t xml:space="preserve"> 25/09/2024</t>
  </si>
  <si>
    <t>CS58/2024/ F PILAR</t>
  </si>
  <si>
    <t xml:space="preserve">B76313105 </t>
  </si>
  <si>
    <t xml:space="preserve"> 161.712,54 EUR.</t>
  </si>
  <si>
    <t xml:space="preserve"> 154.344,91 EUR.</t>
  </si>
  <si>
    <t>FIESTAS DEL PILAR</t>
  </si>
  <si>
    <t>Objeto del Contrato: Constituyen el objeto del presente contrato la prestación de servicio de organización, coordinación, instalación de infraestructura y ejecución de las Fiestas deL Pilar 2024, que tendrán lugar entre los días 4 al 17 octubre de 2024.</t>
  </si>
  <si>
    <t xml:space="preserve"> 15 Día(s) </t>
  </si>
  <si>
    <t xml:space="preserve"> 04/10/2024</t>
  </si>
  <si>
    <t>CS59/2024 PROD.LA NAVAL</t>
  </si>
  <si>
    <t>TUATUKA AIE</t>
  </si>
  <si>
    <t xml:space="preserve"> V70786421</t>
  </si>
  <si>
    <t xml:space="preserve"> 157.806,44 EUR.</t>
  </si>
  <si>
    <t xml:space="preserve"> 135.082,31 EUR</t>
  </si>
  <si>
    <t xml:space="preserve">FIESTA DE LA NAVAL </t>
  </si>
  <si>
    <t>Objeto del Contrato: Constituyen el objeto del presente contrato la prestación de servicio de organización, coordinación, instalación de infraestructura y ejecución de las Fiestas de La Naval 2024, que tendrán lugar entre los días 9 al 20 octubre de 2024.</t>
  </si>
  <si>
    <t xml:space="preserve"> 10/10/2024</t>
  </si>
  <si>
    <t>CS60/CASETA NAVIDAD2024</t>
  </si>
  <si>
    <t xml:space="preserve">Desierto, en fecha 31 de octubre de 2024. </t>
  </si>
  <si>
    <t>CS61/CARPA NAVIDAD2024</t>
  </si>
  <si>
    <t>Montando Movidas SL</t>
  </si>
  <si>
    <t xml:space="preserve"> B76184662</t>
  </si>
  <si>
    <t xml:space="preserve"> 26.095,17 EUR.</t>
  </si>
  <si>
    <t xml:space="preserve"> 27.921,83 EUR.</t>
  </si>
  <si>
    <t>Objeto del Contrato: La contratación del suministro, en régimen de alquiler, de una (1) carpa de modelo cubierta a dos aguas para la Navidad de Las Palmas de Gran Canaria 2024/2025</t>
  </si>
  <si>
    <t xml:space="preserve"> 3 Mes(es)</t>
  </si>
  <si>
    <t xml:space="preserve"> 08/11/2024</t>
  </si>
  <si>
    <t>CNSP/62/NAVIDAD 2024/ D.ARTISTICA</t>
  </si>
  <si>
    <t>OPTION PRODUCTIONS S.L</t>
  </si>
  <si>
    <t>NIF ****1946*</t>
  </si>
  <si>
    <t xml:space="preserve"> 93.000 EUR.</t>
  </si>
  <si>
    <t xml:space="preserve"> 99.510 EUR.</t>
  </si>
  <si>
    <t>Objeto del Contrato: Servicios de de diseño, dirección, producción y desarrollo artístico de los actos y eventos de las Fiestas Navideñas 2024-2025</t>
  </si>
  <si>
    <t xml:space="preserve"> 24/10/2024</t>
  </si>
  <si>
    <t>CS63/SEÑALIZACION Y CORTES/ NAVIDAD2024</t>
  </si>
  <si>
    <t>Exyum Pro21 SL</t>
  </si>
  <si>
    <t xml:space="preserve"> B16863946</t>
  </si>
  <si>
    <t xml:space="preserve"> 45.000 EUR.</t>
  </si>
  <si>
    <t>39.482,09 EUR</t>
  </si>
  <si>
    <t>Objeto del Contrato: Es el suministro de los elementos de señalización y gestión de los cortes de tráfico para la Navidad de 2024, más concretamente, la ejecución del contrato deberá tener lugar durante la Cabalgata de reyes de Las Palmas de Gran Canaria, llegada de SSMM los Reyes Magos a la Base Naval y Fin de año en la Plaza de la Música</t>
  </si>
  <si>
    <t xml:space="preserve"> 3 Mes(es</t>
  </si>
  <si>
    <t>CS64/ S. VALLAS Y CABINAS NAVIDAD</t>
  </si>
  <si>
    <t>ALCOIMA, S.L.</t>
  </si>
  <si>
    <t xml:space="preserve"> 27.985,24 EUR.</t>
  </si>
  <si>
    <t xml:space="preserve"> 29.912,11 EUR.</t>
  </si>
  <si>
    <t>Objeto del Contrato: Contratación, en régimen de arrendamiento, de suministro, transporte y mantenimiento de las vallas y cabinas sanitarias W.C. químicos portátiles necesarios para la celebración de la campaña navideña 2024/25 de Las Palmas de Gran Canaria</t>
  </si>
  <si>
    <t>CS65/ ILUMINACION Y SONIDO NAVIDAD 2024</t>
  </si>
  <si>
    <t xml:space="preserve"> B35554542</t>
  </si>
  <si>
    <t xml:space="preserve"> 186.401,07 EUR.</t>
  </si>
  <si>
    <t xml:space="preserve"> 199.395,64 EUR.</t>
  </si>
  <si>
    <t>Objeto del Contrato: La contratación, en régimen de alquiler, de los equipos de iluminación, vídeo y sonido, así como el transporte, instalación, montaje, desmontaje y mantenimiento de los mismos para la celebración de la campaña navideña 2024/2025 de Las Palmas de Gran Canaria.</t>
  </si>
  <si>
    <t xml:space="preserve"> 2 Mes(es)</t>
  </si>
  <si>
    <t>CS/66/VIGILANCIA/NAVIDAD2024</t>
  </si>
  <si>
    <t xml:space="preserve">VISOR SEGURIDAD,S.L </t>
  </si>
  <si>
    <t xml:space="preserve"> B35309590</t>
  </si>
  <si>
    <t xml:space="preserve"> 146.364,25 EUR.</t>
  </si>
  <si>
    <t xml:space="preserve"> 149.296,68 EUR.</t>
  </si>
  <si>
    <t>Objeto del Contrato: La contratación del servicio de vigilancia y seguridad para para para la campaña navideña 2024/2025 de Las Palmas de Gran Canaria</t>
  </si>
  <si>
    <t xml:space="preserve"> 11/12/2024</t>
  </si>
  <si>
    <t>CS67/LONA/NAVIDAD2024</t>
  </si>
  <si>
    <t>BRAESPA DESIGN,SLU</t>
  </si>
  <si>
    <t>B10577500</t>
  </si>
  <si>
    <t xml:space="preserve"> 28.464,79 EUR.</t>
  </si>
  <si>
    <t xml:space="preserve"> 10.900 EUR.</t>
  </si>
  <si>
    <t>Objeto del Contrato: La contratación del suministro de lona microperforada para la Navidad 2024 de Las Palmas de Gran Canaria</t>
  </si>
  <si>
    <t xml:space="preserve"> 7 Día(s)</t>
  </si>
  <si>
    <t xml:space="preserve"> 27/11/2024</t>
  </si>
  <si>
    <t>CNSP/68/NAVIDAD/2024/CASETAS</t>
  </si>
  <si>
    <t xml:space="preserve"> EL MISTERIO DE LA BRIDA S.L.</t>
  </si>
  <si>
    <t xml:space="preserve"> B76240688</t>
  </si>
  <si>
    <t xml:space="preserve"> 105.000 EUR.</t>
  </si>
  <si>
    <t xml:space="preserve"> 112.350 EUR.</t>
  </si>
  <si>
    <t>Objeto del Contrato: Servicios de suministro, en régimen de alquiler, de setenta (70) casetas de madera modelo kiosko con caída a dos aguas para la Navidad de 2024. En el objeto del presente contrato se incluyen, además, los trabajos de transporte, montaje, mantenimiento, adecuación del conjunto de elementos a suministrar, así como el desmontaje y retirada de los elementos mencionados</t>
  </si>
  <si>
    <t>CS69/INSTALACIONES ELECTRICAS/NAVIDAD2024</t>
  </si>
  <si>
    <t>Playas Eventos</t>
  </si>
  <si>
    <t xml:space="preserve"> B7619947</t>
  </si>
  <si>
    <t xml:space="preserve"> 70.903 EUR.</t>
  </si>
  <si>
    <t xml:space="preserve"> 74.796,21 EUR.</t>
  </si>
  <si>
    <t>Objeto del Contrato: Servicio de instalación y mantenimiento, así como el suministro, en régimen de alquiler, del material de instalaciones eléctricas para la celebración de la campaña navideña 2024/2025 de Las Palmas de Gran Canaria</t>
  </si>
  <si>
    <t>CS70/PRODUCCION/NOCHE DE REYES2024</t>
  </si>
  <si>
    <t>Producciones Animarte SL</t>
  </si>
  <si>
    <t>B35897891</t>
  </si>
  <si>
    <t xml:space="preserve"> 94.137,61 EUR.</t>
  </si>
  <si>
    <t>84.207,93 EUR.</t>
  </si>
  <si>
    <t>Objeto del Contrato: El servicio de producción y ejecución de la celebración de los actos programados para la Noche de Reyes 2025 en la zona de Triana de Las Palmas de Gran Canaria.</t>
  </si>
  <si>
    <t>Del 23/12/2024 al 07/01/2025 Observaciones: La fecha de inicio es aproximada. La duración del contrato será a contar desde su formalización y hasta el 7 de enero de 2025. No obstante, la ejecución del presente contrato deberá realizarse con antelación al comienzo de la Noche de Reyes 2025 de Las Palmas de Gran Canaria</t>
  </si>
  <si>
    <t>CS/71/SEÑALIZACION Y CORTES CARNAVAL</t>
  </si>
  <si>
    <t>Desierto, en fecha 13 de enero de 2025</t>
  </si>
  <si>
    <t>CS/72/PLANES SEGURIDAD/ CARNAVAL 2025</t>
  </si>
  <si>
    <t xml:space="preserve"> 86.500 EUR.</t>
  </si>
  <si>
    <t>Objeto del Contrato: Servicios de desarrollo, redacción, implantación y seguimiento en la ejecución de los planes de autoprotección y memorias de seguridad del carnaval 2025 de la Ciudad de Las Palmas de Gran Canaria.</t>
  </si>
  <si>
    <t>2 años</t>
  </si>
  <si>
    <t>Nº Lote: 1 Objeto del Contrato: Recinto principal.</t>
  </si>
  <si>
    <t xml:space="preserve">Insiteca Ingenieros S.L.P. </t>
  </si>
  <si>
    <t xml:space="preserve">B38975926 </t>
  </si>
  <si>
    <t xml:space="preserve"> 29.500 EUR.</t>
  </si>
  <si>
    <t xml:space="preserve"> 29.217,8 EUR.</t>
  </si>
  <si>
    <t>Objeto del Contrato: Recinto principal.</t>
  </si>
  <si>
    <t>Nº Lote: 2 Objeto del Contrato: Recinto exterior</t>
  </si>
  <si>
    <t>Objeto del Contrato: Recinto exterior.</t>
  </si>
  <si>
    <t>Nº Lote: 3 Objeto del Contrato: Otros espacios</t>
  </si>
  <si>
    <t>TESAN INGENIERIA Y FORMACION, S.COOP</t>
  </si>
  <si>
    <t xml:space="preserve"> F02995447</t>
  </si>
  <si>
    <t xml:space="preserve"> 34.200 EUR.</t>
  </si>
  <si>
    <t>24.588,6 EUR.</t>
  </si>
  <si>
    <t xml:space="preserve"> Objeto del Contrato: Otros espacios</t>
  </si>
  <si>
    <t>CO/73/ACONDICIONAMIENTO DE OBRA / CARNAVAL</t>
  </si>
  <si>
    <t>CO/75/ACONDICIONAMIENTO REFUGIO / CARNAVAL</t>
  </si>
  <si>
    <t>HERMANOS GARCIA ALAMO, S.L.U.</t>
  </si>
  <si>
    <t>B35370469</t>
  </si>
  <si>
    <t xml:space="preserve"> 277.852,88 EUR.</t>
  </si>
  <si>
    <t>244.000 EUR.</t>
  </si>
  <si>
    <t>Objeto del Contrato: El objeto del presente contrato es la ejecución de las obras de acondicionamiento de El Refugio para el Carnaval 2025 de las Palmas de Gran Canaria</t>
  </si>
  <si>
    <t xml:space="preserve"> 2 Mes(es) Observaciones: Se estima que la obra tenga una duración aproximada de DOS (2) meses a partir de la firma del acta de comprobación del replanteo para los trabajos de acondicionamiento del parque y un plazo de TRES MESES (3) para los trabajos de restitución a su estado original una vez finalicen los carnavales</t>
  </si>
  <si>
    <t>CO/76/ESCENARIO / CARNAVAL 2025</t>
  </si>
  <si>
    <t xml:space="preserve"> 480.000 EUR.</t>
  </si>
  <si>
    <t>Objeto del Contrato: El objeto del presente contrato es la ejecución de las obras para la ejecución del proyecto de instalación, montaje y desmontaje del escenario, escenografía, torres de iluminación y control, así como el resto de las estructuras e instalaciones accesorias para el Carnaval de Las Palmas de Gran Canaria 202</t>
  </si>
  <si>
    <t>2 Mes(es) Observaciones: Se estima que la obra tenga una duración aproximada de DOS (2) meses a partir de la firma del acta de comprobación del replanteo para los trabajos de acondicionamiento del parque y un plazo de TRES MESES (3) para los trabajos de restitución a su estado original una vez finalicen los carnavales.</t>
  </si>
  <si>
    <t>Nº Lote: 1 Objeto del Contrato: Escenario, torres de control sonido e iluminación en el Parque Santa Catalina</t>
  </si>
  <si>
    <t>PREVENTOS MEDIA SL</t>
  </si>
  <si>
    <t xml:space="preserve"> B76019348</t>
  </si>
  <si>
    <t>340.000 EUR.</t>
  </si>
  <si>
    <t xml:space="preserve"> 321.000 EUR.</t>
  </si>
  <si>
    <t xml:space="preserve"> Objeto del Contrato: Escenario, torres de control sonido e iluminación en el Parque Santa Catalina</t>
  </si>
  <si>
    <t xml:space="preserve"> 17/02/2025</t>
  </si>
  <si>
    <t>Nº Lote: 2 . Objeto del Contrato: Escenario, torres de control sonido e iluminación en la trasera del Parque Santa Catalina</t>
  </si>
  <si>
    <t xml:space="preserve"> 140.000 EUR</t>
  </si>
  <si>
    <t>123.050 EUR.</t>
  </si>
  <si>
    <t xml:space="preserve"> Objeto del Contrato: Escenario, torres de control sonido e iluminación en la trasera del Parque Santa Catalina</t>
  </si>
  <si>
    <t>Desistimiento del procedimiento,  en fecha 02/07/2024</t>
  </si>
  <si>
    <t xml:space="preserve">Desistimiento del procedimiento,  en fecha  31 de mayo de 2024 </t>
  </si>
  <si>
    <t>CS51/VIGILANCIA CASTILLO DE LA LUZ</t>
  </si>
  <si>
    <t>LICITACIONES REALIZADAS EJERCICIO  2024</t>
  </si>
  <si>
    <t>OBJETO</t>
  </si>
  <si>
    <t>BATERIA SAN JUAN</t>
  </si>
  <si>
    <t>La de las Fiestas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</si>
</sst>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
    <numFmt numFmtId="165" formatCode="#,##0.00\ &quot;€&quot;"/>
    <numFmt numFmtId="166" formatCode="#,##0.00&quot; &quot;[$€-C0A]"/>
  </numFmts>
  <fonts count="22" x14ac:knownFonts="1">
    <font>
      <sz val="11"/>
      <color theme="1"/>
      <name val="Calibri"/>
      <family val="2"/>
      <scheme val="minor"/>
    </font>
    <font>
      <sz val="11"/>
      <color rgb="FF9C0006"/>
      <name val="Calibri"/>
      <family val="2"/>
      <scheme val="minor"/>
    </font>
    <font>
      <b/>
      <sz val="11"/>
      <color theme="0"/>
      <name val="Calibri"/>
      <family val="2"/>
      <scheme val="minor"/>
    </font>
    <font>
      <b/>
      <sz val="16"/>
      <color theme="1"/>
      <name val="Calibri"/>
      <family val="2"/>
      <scheme val="minor"/>
    </font>
    <font>
      <b/>
      <sz val="12"/>
      <color theme="1"/>
      <name val="Calibri"/>
      <family val="2"/>
      <scheme val="minor"/>
    </font>
    <font>
      <sz val="11"/>
      <name val="Calibri"/>
      <family val="2"/>
      <scheme val="minor"/>
    </font>
    <font>
      <sz val="10"/>
      <name val="Calibri"/>
      <family val="2"/>
      <scheme val="minor"/>
    </font>
    <font>
      <sz val="11"/>
      <color theme="1"/>
      <name val="Calibri"/>
      <family val="2"/>
    </font>
    <font>
      <sz val="12"/>
      <color theme="1"/>
      <name val="Calibri"/>
      <family val="2"/>
      <scheme val="minor"/>
    </font>
    <font>
      <sz val="11"/>
      <color theme="1"/>
      <name val="Century Gothic"/>
      <family val="2"/>
    </font>
    <font>
      <sz val="10"/>
      <color theme="1"/>
      <name val="Calibri"/>
      <family val="2"/>
      <scheme val="minor"/>
    </font>
    <font>
      <sz val="14"/>
      <name val="Arial"/>
      <family val="2"/>
    </font>
    <font>
      <sz val="12"/>
      <color rgb="FF000000"/>
      <name val="Arial"/>
      <family val="2"/>
    </font>
    <font>
      <sz val="12"/>
      <name val="Arial"/>
      <family val="2"/>
    </font>
    <font>
      <sz val="12"/>
      <color theme="1"/>
      <name val="Arial"/>
      <family val="2"/>
    </font>
    <font>
      <b/>
      <sz val="12"/>
      <color rgb="FF000000"/>
      <name val="Arial"/>
      <family val="2"/>
    </font>
    <font>
      <sz val="12"/>
      <color rgb="FF000000"/>
      <name val="Calibri"/>
      <family val="2"/>
      <scheme val="minor"/>
    </font>
    <font>
      <sz val="11"/>
      <color rgb="FF000000"/>
      <name val="Calibri"/>
      <family val="2"/>
      <scheme val="minor"/>
    </font>
    <font>
      <sz val="9"/>
      <color rgb="FF000000"/>
      <name val="Calibri"/>
      <family val="2"/>
      <scheme val="minor"/>
    </font>
    <font>
      <sz val="10"/>
      <color rgb="FF000000"/>
      <name val="Calibri"/>
      <family val="2"/>
      <scheme val="minor"/>
    </font>
    <font>
      <sz val="9"/>
      <color theme="1"/>
      <name val="Calibri"/>
      <family val="2"/>
      <scheme val="minor"/>
    </font>
    <font>
      <b/>
      <sz val="12"/>
      <name val="Arial"/>
      <family val="2"/>
    </font>
  </fonts>
  <fills count="7">
    <fill>
      <patternFill patternType="none"/>
    </fill>
    <fill>
      <patternFill patternType="gray125"/>
    </fill>
    <fill>
      <patternFill patternType="solid">
        <fgColor rgb="FFFFC7CE"/>
      </patternFill>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
      <patternFill patternType="solid">
        <fgColor theme="7"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24">
    <xf numFmtId="0" fontId="0" fillId="0" borderId="0" xfId="0"/>
    <xf numFmtId="0" fontId="0" fillId="0" borderId="1" xfId="0" applyBorder="1" applyAlignment="1">
      <alignment horizontal="center"/>
    </xf>
    <xf numFmtId="0" fontId="0" fillId="0" borderId="2" xfId="0" applyBorder="1"/>
    <xf numFmtId="0" fontId="0" fillId="0" borderId="2" xfId="0" applyBorder="1" applyAlignment="1">
      <alignment horizontal="center"/>
    </xf>
    <xf numFmtId="0" fontId="0" fillId="0" borderId="3" xfId="0" applyBorder="1"/>
    <xf numFmtId="0" fontId="0" fillId="3" borderId="1" xfId="0" applyFill="1" applyBorder="1" applyAlignment="1">
      <alignment horizontal="center"/>
    </xf>
    <xf numFmtId="0" fontId="3" fillId="3" borderId="0" xfId="0" applyFont="1" applyFill="1" applyAlignment="1">
      <alignment horizontal="center" vertical="center"/>
    </xf>
    <xf numFmtId="0" fontId="0" fillId="3" borderId="4" xfId="0" applyFill="1" applyBorder="1" applyAlignment="1">
      <alignment horizontal="center"/>
    </xf>
    <xf numFmtId="14" fontId="4" fillId="3" borderId="0" xfId="0" applyNumberFormat="1" applyFont="1" applyFill="1" applyAlignment="1">
      <alignment horizontal="center" vertical="center"/>
    </xf>
    <xf numFmtId="0" fontId="0" fillId="3" borderId="0" xfId="0" applyFill="1"/>
    <xf numFmtId="0" fontId="0" fillId="3" borderId="0" xfId="0" applyFill="1" applyAlignment="1">
      <alignment horizontal="center"/>
    </xf>
    <xf numFmtId="0" fontId="0" fillId="3" borderId="5" xfId="0" applyFill="1" applyBorder="1"/>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164" fontId="2" fillId="4" borderId="7" xfId="0" applyNumberFormat="1" applyFont="1" applyFill="1" applyBorder="1" applyAlignment="1">
      <alignment horizontal="center" vertical="center"/>
    </xf>
    <xf numFmtId="9" fontId="2" fillId="4" borderId="7" xfId="0" applyNumberFormat="1" applyFont="1" applyFill="1" applyBorder="1" applyAlignment="1">
      <alignment horizontal="center" vertical="center"/>
    </xf>
    <xf numFmtId="0" fontId="2" fillId="0" borderId="0" xfId="0" applyFont="1" applyAlignment="1">
      <alignment horizontal="center"/>
    </xf>
    <xf numFmtId="0" fontId="0" fillId="0" borderId="7" xfId="0" applyBorder="1" applyAlignment="1">
      <alignment horizontal="center" vertical="center"/>
    </xf>
    <xf numFmtId="0" fontId="0" fillId="5" borderId="7" xfId="0" applyFill="1" applyBorder="1" applyAlignment="1">
      <alignment horizontal="center" vertical="center"/>
    </xf>
    <xf numFmtId="0" fontId="0" fillId="5" borderId="7" xfId="0" applyFill="1" applyBorder="1" applyAlignment="1">
      <alignment horizontal="center" vertical="center" wrapText="1"/>
    </xf>
    <xf numFmtId="14" fontId="0" fillId="5" borderId="7" xfId="0" applyNumberFormat="1" applyFill="1" applyBorder="1" applyAlignment="1">
      <alignment horizontal="center" vertical="center"/>
    </xf>
    <xf numFmtId="165" fontId="0" fillId="5" borderId="7" xfId="0" applyNumberFormat="1" applyFill="1" applyBorder="1" applyAlignment="1">
      <alignment horizontal="center" vertical="center"/>
    </xf>
    <xf numFmtId="165" fontId="0" fillId="5" borderId="9" xfId="0" applyNumberFormat="1" applyFill="1" applyBorder="1" applyAlignment="1">
      <alignment horizontal="center" vertical="center"/>
    </xf>
    <xf numFmtId="165" fontId="0" fillId="5" borderId="8" xfId="0" applyNumberFormat="1" applyFill="1" applyBorder="1" applyAlignment="1">
      <alignment horizontal="center" vertical="center"/>
    </xf>
    <xf numFmtId="0" fontId="0" fillId="0" borderId="7" xfId="0" applyBorder="1" applyAlignment="1">
      <alignment horizontal="center" vertical="center" wrapText="1"/>
    </xf>
    <xf numFmtId="14" fontId="0" fillId="0" borderId="7" xfId="0" applyNumberFormat="1" applyBorder="1" applyAlignment="1">
      <alignment horizontal="center" vertical="center" wrapText="1"/>
    </xf>
    <xf numFmtId="14" fontId="0" fillId="0" borderId="7" xfId="0" applyNumberFormat="1" applyBorder="1" applyAlignment="1">
      <alignment horizontal="center" vertical="center"/>
    </xf>
    <xf numFmtId="8" fontId="0" fillId="5" borderId="7" xfId="0" applyNumberFormat="1" applyFill="1" applyBorder="1" applyAlignment="1">
      <alignment horizontal="center" vertical="center"/>
    </xf>
    <xf numFmtId="0" fontId="0" fillId="5" borderId="10" xfId="0" applyFill="1" applyBorder="1" applyAlignment="1">
      <alignment horizontal="center" vertical="center" wrapText="1"/>
    </xf>
    <xf numFmtId="0" fontId="0" fillId="5" borderId="8" xfId="0" applyFill="1" applyBorder="1" applyAlignment="1">
      <alignment horizontal="center" vertical="center"/>
    </xf>
    <xf numFmtId="0" fontId="0" fillId="5" borderId="10" xfId="0" applyFill="1" applyBorder="1" applyAlignment="1">
      <alignment horizontal="center" vertical="center"/>
    </xf>
    <xf numFmtId="14" fontId="0" fillId="5" borderId="7" xfId="0" applyNumberFormat="1" applyFill="1" applyBorder="1" applyAlignment="1">
      <alignment horizontal="center" vertical="center" wrapText="1"/>
    </xf>
    <xf numFmtId="165" fontId="0" fillId="0" borderId="7" xfId="0" applyNumberFormat="1" applyBorder="1" applyAlignment="1">
      <alignment horizontal="center" vertical="center"/>
    </xf>
    <xf numFmtId="0" fontId="7" fillId="0" borderId="7" xfId="0" applyFont="1" applyBorder="1" applyAlignment="1">
      <alignment horizontal="center" vertical="center"/>
    </xf>
    <xf numFmtId="0" fontId="5" fillId="5" borderId="7" xfId="0" applyFont="1" applyFill="1" applyBorder="1" applyAlignment="1">
      <alignment horizontal="center" vertical="center" wrapText="1"/>
    </xf>
    <xf numFmtId="0" fontId="0" fillId="5" borderId="0" xfId="0" applyFill="1"/>
    <xf numFmtId="0" fontId="0" fillId="5" borderId="0" xfId="0" applyFill="1" applyAlignment="1">
      <alignment horizontal="center" vertical="center" wrapText="1"/>
    </xf>
    <xf numFmtId="0" fontId="0" fillId="5" borderId="0" xfId="0" applyFill="1" applyAlignment="1">
      <alignment horizontal="center" vertical="center"/>
    </xf>
    <xf numFmtId="14" fontId="5" fillId="5" borderId="7" xfId="0" applyNumberFormat="1" applyFont="1" applyFill="1" applyBorder="1" applyAlignment="1">
      <alignment horizontal="center" vertical="center"/>
    </xf>
    <xf numFmtId="0" fontId="5" fillId="5" borderId="7" xfId="1" applyFont="1" applyFill="1" applyBorder="1" applyAlignment="1">
      <alignment horizontal="center" vertical="center"/>
    </xf>
    <xf numFmtId="0" fontId="0" fillId="0" borderId="0" xfId="0" applyAlignment="1">
      <alignment horizontal="center"/>
    </xf>
    <xf numFmtId="0" fontId="5" fillId="5" borderId="7" xfId="0" applyFont="1" applyFill="1" applyBorder="1" applyAlignment="1">
      <alignment horizontal="center" vertical="center"/>
    </xf>
    <xf numFmtId="0" fontId="0" fillId="5" borderId="6" xfId="0" applyFill="1" applyBorder="1" applyAlignment="1">
      <alignment horizontal="center" vertical="center"/>
    </xf>
    <xf numFmtId="0" fontId="10" fillId="0" borderId="7" xfId="0" applyFont="1" applyBorder="1" applyAlignment="1">
      <alignment horizontal="center" vertical="center"/>
    </xf>
    <xf numFmtId="0" fontId="6" fillId="0" borderId="7" xfId="0" applyFont="1" applyBorder="1" applyAlignment="1">
      <alignment horizontal="center" vertical="center" wrapText="1"/>
    </xf>
    <xf numFmtId="0" fontId="0" fillId="0" borderId="7" xfId="0" applyBorder="1" applyAlignment="1">
      <alignment horizont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xf>
    <xf numFmtId="0" fontId="5" fillId="0" borderId="7" xfId="0"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165" fontId="5" fillId="0" borderId="7" xfId="0" applyNumberFormat="1" applyFont="1" applyBorder="1" applyAlignment="1">
      <alignment horizontal="center" vertical="center"/>
    </xf>
    <xf numFmtId="0" fontId="7" fillId="0" borderId="7" xfId="0" applyFont="1" applyBorder="1" applyAlignment="1">
      <alignment horizontal="center" vertical="center" wrapText="1"/>
    </xf>
    <xf numFmtId="0" fontId="3" fillId="3" borderId="0" xfId="0" applyFont="1" applyFill="1" applyAlignment="1">
      <alignment vertical="center"/>
    </xf>
    <xf numFmtId="0" fontId="6" fillId="5" borderId="7" xfId="0" applyFont="1" applyFill="1" applyBorder="1" applyAlignment="1">
      <alignment horizontal="center" vertical="center" wrapText="1"/>
    </xf>
    <xf numFmtId="14" fontId="5" fillId="5" borderId="7" xfId="0" applyNumberFormat="1" applyFont="1" applyFill="1" applyBorder="1" applyAlignment="1">
      <alignment horizontal="center" vertical="center" wrapText="1"/>
    </xf>
    <xf numFmtId="165" fontId="5" fillId="5" borderId="7" xfId="0" applyNumberFormat="1" applyFont="1" applyFill="1" applyBorder="1" applyAlignment="1">
      <alignment horizontal="center" vertical="center"/>
    </xf>
    <xf numFmtId="0" fontId="7" fillId="5" borderId="7" xfId="0" applyFont="1" applyFill="1" applyBorder="1" applyAlignment="1">
      <alignment horizontal="center" vertical="center" wrapText="1"/>
    </xf>
    <xf numFmtId="0" fontId="5" fillId="5" borderId="0" xfId="1" applyFont="1" applyFill="1" applyAlignment="1">
      <alignment horizontal="center" vertical="center"/>
    </xf>
    <xf numFmtId="14" fontId="0" fillId="5" borderId="12" xfId="0" applyNumberFormat="1" applyFill="1" applyBorder="1" applyAlignment="1">
      <alignment horizontal="center" vertical="center"/>
    </xf>
    <xf numFmtId="14" fontId="0" fillId="5" borderId="0" xfId="0" applyNumberFormat="1" applyFill="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165" fontId="0" fillId="5" borderId="11" xfId="0" applyNumberFormat="1" applyFill="1" applyBorder="1" applyAlignment="1">
      <alignment horizontal="center" vertical="center"/>
    </xf>
    <xf numFmtId="0" fontId="5" fillId="5" borderId="7" xfId="1" applyFont="1" applyFill="1" applyBorder="1" applyAlignment="1">
      <alignment horizontal="center" vertical="center" wrapText="1"/>
    </xf>
    <xf numFmtId="0" fontId="9" fillId="5" borderId="7" xfId="0" applyFont="1" applyFill="1" applyBorder="1" applyAlignment="1">
      <alignment horizontal="center" vertical="center"/>
    </xf>
    <xf numFmtId="0" fontId="9" fillId="5" borderId="7" xfId="0" applyFont="1" applyFill="1" applyBorder="1" applyAlignment="1">
      <alignment horizontal="center" vertical="center" wrapText="1"/>
    </xf>
    <xf numFmtId="4" fontId="0" fillId="5" borderId="7" xfId="0" applyNumberFormat="1" applyFill="1" applyBorder="1" applyAlignment="1">
      <alignment horizontal="center" vertical="center"/>
    </xf>
    <xf numFmtId="8" fontId="8" fillId="5" borderId="7" xfId="0" applyNumberFormat="1" applyFont="1" applyFill="1" applyBorder="1" applyAlignment="1">
      <alignment horizontal="center" vertical="center"/>
    </xf>
    <xf numFmtId="166" fontId="13" fillId="5" borderId="0" xfId="0" applyNumberFormat="1" applyFont="1" applyFill="1" applyAlignment="1">
      <alignment horizontal="center" vertical="center" wrapText="1"/>
    </xf>
    <xf numFmtId="0" fontId="12" fillId="0" borderId="7" xfId="0" applyFont="1" applyBorder="1" applyAlignment="1">
      <alignment horizontal="center" vertical="center"/>
    </xf>
    <xf numFmtId="0" fontId="13" fillId="5" borderId="0" xfId="0" applyFont="1" applyFill="1" applyAlignment="1">
      <alignment horizontal="center" vertical="center" wrapText="1"/>
    </xf>
    <xf numFmtId="0" fontId="12" fillId="0" borderId="0" xfId="0" applyFont="1" applyAlignment="1">
      <alignment horizontal="justify" vertical="center" wrapText="1"/>
    </xf>
    <xf numFmtId="14" fontId="12" fillId="5" borderId="0" xfId="0" applyNumberFormat="1" applyFont="1" applyFill="1" applyAlignment="1">
      <alignment horizontal="center" vertical="center" wrapText="1"/>
    </xf>
    <xf numFmtId="0" fontId="14" fillId="0" borderId="0" xfId="0" applyFont="1" applyAlignment="1">
      <alignment horizontal="center" vertical="center" wrapText="1"/>
    </xf>
    <xf numFmtId="0" fontId="15" fillId="6" borderId="7" xfId="0" applyFont="1" applyFill="1" applyBorder="1" applyAlignment="1">
      <alignment horizontal="center" vertical="center"/>
    </xf>
    <xf numFmtId="0" fontId="16" fillId="5" borderId="7" xfId="0" applyFont="1" applyFill="1" applyBorder="1" applyAlignment="1">
      <alignment horizontal="center" vertical="center"/>
    </xf>
    <xf numFmtId="4" fontId="0" fillId="0" borderId="9" xfId="0" applyNumberFormat="1" applyBorder="1" applyAlignment="1">
      <alignment horizontal="center" vertical="center"/>
    </xf>
    <xf numFmtId="0" fontId="8" fillId="5" borderId="7" xfId="0" applyFont="1" applyFill="1" applyBorder="1" applyAlignment="1">
      <alignment horizontal="center" vertical="center"/>
    </xf>
    <xf numFmtId="0" fontId="8" fillId="0" borderId="7" xfId="0" applyFont="1" applyBorder="1" applyAlignment="1">
      <alignment horizontal="center" vertical="center"/>
    </xf>
    <xf numFmtId="0" fontId="0" fillId="0" borderId="9" xfId="0" applyBorder="1" applyAlignment="1">
      <alignment horizontal="center" vertical="center"/>
    </xf>
    <xf numFmtId="0" fontId="8"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0" xfId="0" applyAlignment="1">
      <alignment horizontal="center" vertical="center" wrapText="1"/>
    </xf>
    <xf numFmtId="0" fontId="8" fillId="5" borderId="7" xfId="0" applyFont="1" applyFill="1" applyBorder="1" applyAlignment="1">
      <alignment horizontal="center" vertical="center" wrapText="1"/>
    </xf>
    <xf numFmtId="0" fontId="16" fillId="0" borderId="7" xfId="0" applyFont="1" applyBorder="1" applyAlignment="1">
      <alignment horizontal="center" vertical="center"/>
    </xf>
    <xf numFmtId="0" fontId="10" fillId="0" borderId="7" xfId="0" applyFont="1" applyBorder="1" applyAlignment="1">
      <alignment horizontal="center" vertical="center" wrapText="1"/>
    </xf>
    <xf numFmtId="0" fontId="8" fillId="0" borderId="12" xfId="0" applyFont="1" applyBorder="1" applyAlignment="1">
      <alignment horizontal="center" vertical="center"/>
    </xf>
    <xf numFmtId="0" fontId="16" fillId="0" borderId="13" xfId="0" applyFont="1" applyBorder="1" applyAlignment="1">
      <alignment horizontal="center" vertical="center"/>
    </xf>
    <xf numFmtId="0" fontId="0" fillId="0" borderId="10" xfId="0" applyBorder="1" applyAlignment="1">
      <alignment horizontal="center" vertical="center"/>
    </xf>
    <xf numFmtId="0" fontId="17" fillId="0" borderId="7" xfId="0" applyFont="1"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wrapText="1"/>
    </xf>
    <xf numFmtId="0" fontId="18"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0" fillId="0" borderId="14" xfId="0" applyBorder="1" applyAlignment="1">
      <alignment horizontal="center" vertical="center"/>
    </xf>
    <xf numFmtId="0" fontId="20" fillId="0" borderId="7" xfId="0" applyFont="1" applyBorder="1" applyAlignment="1">
      <alignment horizontal="center" vertical="center" wrapText="1"/>
    </xf>
    <xf numFmtId="0" fontId="20" fillId="0" borderId="12" xfId="0" applyFont="1" applyBorder="1" applyAlignment="1">
      <alignment horizontal="center" vertical="center" wrapText="1"/>
    </xf>
    <xf numFmtId="0" fontId="10" fillId="0" borderId="10" xfId="0" applyFont="1" applyBorder="1" applyAlignment="1">
      <alignment horizontal="center" vertical="center" wrapText="1"/>
    </xf>
    <xf numFmtId="4" fontId="16" fillId="0" borderId="7" xfId="0" applyNumberFormat="1" applyFont="1" applyBorder="1" applyAlignment="1">
      <alignment horizontal="center" vertical="center"/>
    </xf>
    <xf numFmtId="166" fontId="5" fillId="5" borderId="7" xfId="0" applyNumberFormat="1" applyFont="1" applyFill="1" applyBorder="1" applyAlignment="1">
      <alignment horizontal="center" vertical="center" wrapText="1"/>
    </xf>
    <xf numFmtId="166" fontId="5" fillId="5" borderId="9" xfId="0" applyNumberFormat="1" applyFont="1" applyFill="1" applyBorder="1" applyAlignment="1">
      <alignment horizontal="center" vertical="center" wrapText="1"/>
    </xf>
    <xf numFmtId="0" fontId="0" fillId="0" borderId="12" xfId="0" applyBorder="1" applyAlignment="1">
      <alignment horizontal="center" vertical="center" wrapText="1"/>
    </xf>
    <xf numFmtId="14" fontId="15" fillId="6" borderId="7" xfId="0" applyNumberFormat="1"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21" fillId="6" borderId="8" xfId="0" applyFont="1" applyFill="1" applyBorder="1" applyAlignment="1">
      <alignment horizontal="center" vertical="center" wrapText="1"/>
    </xf>
    <xf numFmtId="166" fontId="15" fillId="6" borderId="7" xfId="0" applyNumberFormat="1" applyFont="1" applyFill="1" applyBorder="1" applyAlignment="1">
      <alignment horizontal="center" vertical="center" wrapText="1"/>
    </xf>
    <xf numFmtId="0" fontId="8" fillId="0" borderId="10" xfId="0" applyFont="1" applyBorder="1" applyAlignment="1">
      <alignment horizontal="center" vertical="center" wrapText="1"/>
    </xf>
    <xf numFmtId="0" fontId="11" fillId="5" borderId="15" xfId="0" applyFont="1" applyFill="1" applyBorder="1" applyAlignment="1">
      <alignment horizontal="center" vertical="center" wrapText="1"/>
    </xf>
    <xf numFmtId="165" fontId="0" fillId="5" borderId="9" xfId="0" applyNumberFormat="1" applyFill="1" applyBorder="1" applyAlignment="1">
      <alignment horizontal="center" vertical="center"/>
    </xf>
    <xf numFmtId="0" fontId="0" fillId="5" borderId="8" xfId="0" applyFill="1" applyBorder="1" applyAlignment="1">
      <alignment horizontal="center" vertical="center"/>
    </xf>
    <xf numFmtId="165" fontId="0" fillId="5" borderId="8" xfId="0" applyNumberFormat="1" applyFill="1" applyBorder="1" applyAlignment="1">
      <alignment horizontal="center" vertical="center"/>
    </xf>
    <xf numFmtId="165" fontId="0" fillId="5" borderId="12" xfId="0" applyNumberFormat="1" applyFill="1" applyBorder="1" applyAlignment="1">
      <alignment horizontal="center" vertical="center"/>
    </xf>
    <xf numFmtId="165" fontId="0" fillId="5" borderId="7" xfId="0" applyNumberFormat="1" applyFill="1" applyBorder="1" applyAlignment="1">
      <alignment horizontal="center" vertical="center"/>
    </xf>
    <xf numFmtId="0" fontId="0" fillId="5" borderId="7" xfId="0" applyFill="1" applyBorder="1" applyAlignment="1">
      <alignment horizontal="center" vertical="center"/>
    </xf>
    <xf numFmtId="8" fontId="0" fillId="5" borderId="7" xfId="0" applyNumberFormat="1" applyFill="1" applyBorder="1" applyAlignment="1">
      <alignment horizontal="center" vertical="center"/>
    </xf>
    <xf numFmtId="8" fontId="0" fillId="5" borderId="9" xfId="0" applyNumberFormat="1" applyFill="1" applyBorder="1" applyAlignment="1">
      <alignment horizontal="center" vertical="center"/>
    </xf>
    <xf numFmtId="8" fontId="0" fillId="5" borderId="8" xfId="0" applyNumberFormat="1" applyFill="1" applyBorder="1" applyAlignment="1">
      <alignment horizontal="center" vertical="center"/>
    </xf>
    <xf numFmtId="165" fontId="5" fillId="5" borderId="7" xfId="0" applyNumberFormat="1" applyFont="1" applyFill="1" applyBorder="1" applyAlignment="1">
      <alignment horizontal="center" vertical="center"/>
    </xf>
    <xf numFmtId="0" fontId="5" fillId="5" borderId="7"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cellXfs>
  <cellStyles count="2">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3CAE9-2215-4B3A-B031-831A0F9CEC18}">
  <sheetPr>
    <pageSetUpPr fitToPage="1"/>
  </sheetPr>
  <dimension ref="A1:AA120"/>
  <sheetViews>
    <sheetView tabSelected="1" topLeftCell="A97" zoomScale="59" zoomScaleNormal="59" workbookViewId="0">
      <pane xSplit="1" topLeftCell="B1" activePane="topRight" state="frozen"/>
      <selection activeCell="C14" sqref="C14"/>
      <selection pane="topRight" activeCell="S44" sqref="S44"/>
    </sheetView>
  </sheetViews>
  <sheetFormatPr baseColWidth="10" defaultRowHeight="15" x14ac:dyDescent="0.25"/>
  <cols>
    <col min="1" max="1" width="28.42578125" style="40" customWidth="1"/>
    <col min="2" max="2" width="36.5703125" customWidth="1"/>
    <col min="3" max="3" width="20.7109375" customWidth="1"/>
    <col min="4" max="4" width="18.7109375" style="40" customWidth="1"/>
    <col min="5" max="5" width="17.28515625" style="40" bestFit="1" customWidth="1"/>
    <col min="6" max="6" width="17.42578125" customWidth="1"/>
    <col min="7" max="7" width="25.140625" customWidth="1"/>
    <col min="8" max="8" width="52.28515625" style="40" customWidth="1"/>
    <col min="9" max="9" width="36.28515625" style="40" customWidth="1"/>
    <col min="10" max="10" width="32.5703125" customWidth="1"/>
    <col min="11" max="11" width="13.42578125" customWidth="1"/>
    <col min="12" max="12" width="8.42578125" customWidth="1"/>
    <col min="13" max="13" width="11.42578125" bestFit="1" customWidth="1"/>
    <col min="14" max="14" width="8.140625" customWidth="1"/>
    <col min="15" max="15" width="32.28515625" customWidth="1"/>
  </cols>
  <sheetData>
    <row r="1" spans="1:27" ht="12" customHeight="1" thickBot="1" x14ac:dyDescent="0.3">
      <c r="A1" s="1"/>
      <c r="B1" s="2"/>
      <c r="C1" s="2"/>
      <c r="D1" s="3"/>
      <c r="E1" s="3"/>
      <c r="F1" s="2"/>
      <c r="G1" s="2"/>
      <c r="H1" s="3"/>
      <c r="I1" s="3"/>
      <c r="J1" s="2"/>
      <c r="K1" s="2"/>
      <c r="L1" s="2"/>
      <c r="M1" s="2"/>
      <c r="N1" s="2"/>
      <c r="O1" s="4"/>
    </row>
    <row r="2" spans="1:27" ht="25.15" customHeight="1" x14ac:dyDescent="0.25">
      <c r="A2" s="5"/>
      <c r="B2" s="122" t="s">
        <v>0</v>
      </c>
      <c r="C2" s="122"/>
      <c r="D2" s="122"/>
      <c r="E2" s="122"/>
      <c r="F2" s="122"/>
      <c r="G2" s="122"/>
      <c r="H2" s="122"/>
      <c r="I2" s="122"/>
      <c r="J2" s="122"/>
      <c r="K2" s="122"/>
      <c r="L2" s="122"/>
      <c r="M2" s="122"/>
      <c r="N2" s="122"/>
      <c r="O2" s="123"/>
    </row>
    <row r="3" spans="1:27" ht="25.15" customHeight="1" x14ac:dyDescent="0.25">
      <c r="A3" s="7"/>
      <c r="B3" s="54" t="s">
        <v>226</v>
      </c>
      <c r="C3" s="54"/>
      <c r="D3" s="6"/>
      <c r="E3" s="8"/>
      <c r="F3" s="9"/>
      <c r="G3" s="9"/>
      <c r="H3" s="10"/>
      <c r="I3" s="10"/>
      <c r="J3" s="9"/>
      <c r="K3" s="9"/>
      <c r="L3" s="9"/>
      <c r="M3" s="9"/>
      <c r="N3" s="9"/>
      <c r="O3" s="11"/>
    </row>
    <row r="4" spans="1:27" ht="10.15" customHeight="1" x14ac:dyDescent="0.25">
      <c r="A4" s="7"/>
      <c r="B4" s="9"/>
      <c r="C4" s="9"/>
      <c r="D4" s="10"/>
      <c r="E4" s="10"/>
      <c r="F4" s="9"/>
      <c r="G4" s="9"/>
      <c r="H4" s="10"/>
      <c r="I4" s="10"/>
      <c r="J4" s="9"/>
      <c r="K4" s="9"/>
      <c r="L4" s="9"/>
      <c r="M4" s="9"/>
      <c r="N4" s="9"/>
      <c r="O4" s="11"/>
    </row>
    <row r="5" spans="1:27" ht="50.1" customHeight="1" x14ac:dyDescent="0.25">
      <c r="A5" s="12" t="s">
        <v>1</v>
      </c>
      <c r="B5" s="13" t="s">
        <v>2</v>
      </c>
      <c r="C5" s="13" t="s">
        <v>3</v>
      </c>
      <c r="D5" s="13" t="s">
        <v>4</v>
      </c>
      <c r="E5" s="13" t="s">
        <v>5</v>
      </c>
      <c r="F5" s="13" t="s">
        <v>6</v>
      </c>
      <c r="G5" s="13" t="s">
        <v>7</v>
      </c>
      <c r="H5" s="13" t="s">
        <v>8</v>
      </c>
      <c r="I5" s="13" t="s">
        <v>9</v>
      </c>
      <c r="J5" s="13" t="s">
        <v>10</v>
      </c>
      <c r="K5" s="13" t="s">
        <v>11</v>
      </c>
      <c r="L5" s="14">
        <v>7.0000000000000007E-2</v>
      </c>
      <c r="M5" s="13" t="s">
        <v>12</v>
      </c>
      <c r="N5" s="15">
        <v>0.15</v>
      </c>
      <c r="O5" s="13" t="s">
        <v>13</v>
      </c>
      <c r="P5" s="16"/>
      <c r="Q5" s="16"/>
      <c r="R5" s="16"/>
      <c r="S5" s="16"/>
      <c r="T5" s="16"/>
      <c r="U5" s="16"/>
      <c r="V5" s="16"/>
      <c r="W5" s="16"/>
      <c r="X5" s="16"/>
      <c r="Y5" s="16"/>
      <c r="Z5" s="16"/>
      <c r="AA5" s="16"/>
    </row>
    <row r="6" spans="1:27" ht="45" customHeight="1" x14ac:dyDescent="0.25">
      <c r="A6" s="18" t="s">
        <v>14</v>
      </c>
      <c r="B6" s="19" t="s">
        <v>15</v>
      </c>
      <c r="C6" s="18" t="s">
        <v>16</v>
      </c>
      <c r="D6" s="20">
        <v>45296</v>
      </c>
      <c r="E6" s="20">
        <v>45293</v>
      </c>
      <c r="F6" s="18" t="s">
        <v>17</v>
      </c>
      <c r="G6" s="19" t="s">
        <v>18</v>
      </c>
      <c r="H6" s="41" t="s">
        <v>19</v>
      </c>
      <c r="I6" s="18" t="s">
        <v>20</v>
      </c>
      <c r="J6" s="21">
        <v>54300</v>
      </c>
      <c r="K6" s="115">
        <f t="shared" ref="K6:K17" si="0">J6*$L$5</f>
        <v>3801.0000000000005</v>
      </c>
      <c r="L6" s="116"/>
      <c r="M6" s="115">
        <v>0</v>
      </c>
      <c r="N6" s="116"/>
      <c r="O6" s="21">
        <f>J6+K6-M6</f>
        <v>58101</v>
      </c>
    </row>
    <row r="7" spans="1:27" ht="45" customHeight="1" x14ac:dyDescent="0.25">
      <c r="A7" s="18" t="s">
        <v>21</v>
      </c>
      <c r="B7" s="18" t="s">
        <v>22</v>
      </c>
      <c r="C7" s="18" t="s">
        <v>23</v>
      </c>
      <c r="D7" s="20" t="s">
        <v>24</v>
      </c>
      <c r="E7" s="20">
        <v>45299</v>
      </c>
      <c r="F7" s="18" t="s">
        <v>17</v>
      </c>
      <c r="G7" s="18" t="s">
        <v>25</v>
      </c>
      <c r="H7" s="41" t="s">
        <v>26</v>
      </c>
      <c r="I7" s="18" t="s">
        <v>20</v>
      </c>
      <c r="J7" s="21">
        <v>71776.820000000007</v>
      </c>
      <c r="K7" s="115">
        <f t="shared" si="0"/>
        <v>5024.3774000000012</v>
      </c>
      <c r="L7" s="116"/>
      <c r="M7" s="115">
        <v>0</v>
      </c>
      <c r="N7" s="116"/>
      <c r="O7" s="21">
        <f t="shared" ref="O7:O17" si="1">J7+K7-M7</f>
        <v>76801.197400000005</v>
      </c>
    </row>
    <row r="8" spans="1:27" ht="45" customHeight="1" x14ac:dyDescent="0.25">
      <c r="A8" s="18" t="s">
        <v>31</v>
      </c>
      <c r="B8" s="19" t="s">
        <v>32</v>
      </c>
      <c r="C8" s="19" t="s">
        <v>27</v>
      </c>
      <c r="D8" s="31" t="s">
        <v>33</v>
      </c>
      <c r="E8" s="20">
        <v>45315</v>
      </c>
      <c r="F8" s="18" t="s">
        <v>17</v>
      </c>
      <c r="G8" s="18" t="s">
        <v>34</v>
      </c>
      <c r="H8" s="41" t="s">
        <v>35</v>
      </c>
      <c r="I8" s="18" t="s">
        <v>20</v>
      </c>
      <c r="J8" s="21">
        <v>38575.24</v>
      </c>
      <c r="K8" s="115">
        <v>0</v>
      </c>
      <c r="L8" s="116"/>
      <c r="M8" s="115">
        <f>J8*15%</f>
        <v>5786.2859999999991</v>
      </c>
      <c r="N8" s="116"/>
      <c r="O8" s="21">
        <f t="shared" si="1"/>
        <v>32788.953999999998</v>
      </c>
    </row>
    <row r="9" spans="1:27" ht="45" customHeight="1" x14ac:dyDescent="0.25">
      <c r="A9" s="18" t="s">
        <v>36</v>
      </c>
      <c r="B9" s="19" t="s">
        <v>37</v>
      </c>
      <c r="C9" s="19" t="s">
        <v>16</v>
      </c>
      <c r="D9" s="31">
        <v>45296</v>
      </c>
      <c r="E9" s="20">
        <v>45293</v>
      </c>
      <c r="F9" s="19" t="s">
        <v>17</v>
      </c>
      <c r="G9" s="19" t="s">
        <v>18</v>
      </c>
      <c r="H9" s="41" t="s">
        <v>19</v>
      </c>
      <c r="I9" s="18" t="s">
        <v>20</v>
      </c>
      <c r="J9" s="21">
        <v>39425.5</v>
      </c>
      <c r="K9" s="115">
        <f t="shared" si="0"/>
        <v>2759.7850000000003</v>
      </c>
      <c r="L9" s="116"/>
      <c r="M9" s="115">
        <v>0</v>
      </c>
      <c r="N9" s="116"/>
      <c r="O9" s="21">
        <f t="shared" si="1"/>
        <v>42185.285000000003</v>
      </c>
    </row>
    <row r="10" spans="1:27" ht="60.75" customHeight="1" x14ac:dyDescent="0.25">
      <c r="A10" s="18" t="s">
        <v>38</v>
      </c>
      <c r="B10" s="19" t="s">
        <v>39</v>
      </c>
      <c r="C10" s="19" t="s">
        <v>40</v>
      </c>
      <c r="D10" s="31" t="s">
        <v>41</v>
      </c>
      <c r="E10" s="20">
        <v>45313</v>
      </c>
      <c r="F10" s="19" t="s">
        <v>17</v>
      </c>
      <c r="G10" s="55" t="s">
        <v>42</v>
      </c>
      <c r="H10" s="41" t="s">
        <v>43</v>
      </c>
      <c r="I10" s="18" t="s">
        <v>20</v>
      </c>
      <c r="J10" s="21">
        <v>26230</v>
      </c>
      <c r="K10" s="115">
        <f t="shared" si="0"/>
        <v>1836.1000000000001</v>
      </c>
      <c r="L10" s="116"/>
      <c r="M10" s="115">
        <v>0</v>
      </c>
      <c r="N10" s="116"/>
      <c r="O10" s="21">
        <f t="shared" si="1"/>
        <v>28066.1</v>
      </c>
    </row>
    <row r="11" spans="1:27" ht="45" customHeight="1" x14ac:dyDescent="0.25">
      <c r="A11" s="34" t="s">
        <v>47</v>
      </c>
      <c r="B11" s="19" t="s">
        <v>48</v>
      </c>
      <c r="C11" s="34" t="s">
        <v>49</v>
      </c>
      <c r="D11" s="56" t="s">
        <v>50</v>
      </c>
      <c r="E11" s="38">
        <v>45309</v>
      </c>
      <c r="F11" s="34" t="s">
        <v>17</v>
      </c>
      <c r="G11" s="41" t="s">
        <v>42</v>
      </c>
      <c r="H11" s="41" t="s">
        <v>43</v>
      </c>
      <c r="I11" s="41" t="s">
        <v>20</v>
      </c>
      <c r="J11" s="57">
        <v>20000</v>
      </c>
      <c r="K11" s="120">
        <f t="shared" si="0"/>
        <v>1400.0000000000002</v>
      </c>
      <c r="L11" s="121"/>
      <c r="M11" s="120">
        <v>0</v>
      </c>
      <c r="N11" s="121"/>
      <c r="O11" s="57">
        <f t="shared" si="1"/>
        <v>21400</v>
      </c>
    </row>
    <row r="12" spans="1:27" ht="45" customHeight="1" x14ac:dyDescent="0.25">
      <c r="A12" s="18" t="s">
        <v>51</v>
      </c>
      <c r="B12" s="19" t="s">
        <v>52</v>
      </c>
      <c r="C12" s="19" t="s">
        <v>53</v>
      </c>
      <c r="D12" s="31" t="s">
        <v>54</v>
      </c>
      <c r="E12" s="20">
        <v>45362</v>
      </c>
      <c r="F12" s="19" t="s">
        <v>17</v>
      </c>
      <c r="G12" s="18" t="s">
        <v>55</v>
      </c>
      <c r="H12" s="18" t="s">
        <v>56</v>
      </c>
      <c r="I12" s="18" t="s">
        <v>20</v>
      </c>
      <c r="J12" s="21">
        <v>196261.68</v>
      </c>
      <c r="K12" s="120">
        <f>J12*7%</f>
        <v>13738.3176</v>
      </c>
      <c r="L12" s="121"/>
      <c r="M12" s="115">
        <v>0</v>
      </c>
      <c r="N12" s="116"/>
      <c r="O12" s="21">
        <f t="shared" si="1"/>
        <v>209999.9976</v>
      </c>
    </row>
    <row r="13" spans="1:27" ht="45" customHeight="1" x14ac:dyDescent="0.25">
      <c r="A13" s="18" t="s">
        <v>57</v>
      </c>
      <c r="B13" s="19" t="s">
        <v>58</v>
      </c>
      <c r="C13" s="19" t="s">
        <v>30</v>
      </c>
      <c r="D13" s="31" t="s">
        <v>59</v>
      </c>
      <c r="E13" s="20">
        <v>45293</v>
      </c>
      <c r="F13" s="19" t="s">
        <v>17</v>
      </c>
      <c r="G13" s="58" t="s">
        <v>60</v>
      </c>
      <c r="H13" s="18" t="s">
        <v>61</v>
      </c>
      <c r="I13" s="18" t="s">
        <v>20</v>
      </c>
      <c r="J13" s="21">
        <v>28037.38</v>
      </c>
      <c r="K13" s="115">
        <f t="shared" si="0"/>
        <v>1962.6166000000003</v>
      </c>
      <c r="L13" s="116"/>
      <c r="M13" s="115">
        <v>0</v>
      </c>
      <c r="N13" s="116"/>
      <c r="O13" s="21">
        <f t="shared" si="1"/>
        <v>29999.996600000002</v>
      </c>
    </row>
    <row r="14" spans="1:27" ht="78.75" customHeight="1" x14ac:dyDescent="0.25">
      <c r="A14" s="18" t="s">
        <v>62</v>
      </c>
      <c r="B14" s="19" t="s">
        <v>63</v>
      </c>
      <c r="C14" s="19" t="s">
        <v>64</v>
      </c>
      <c r="D14" s="20" t="s">
        <v>65</v>
      </c>
      <c r="E14" s="20">
        <v>45363</v>
      </c>
      <c r="F14" s="18" t="s">
        <v>17</v>
      </c>
      <c r="G14" s="18" t="s">
        <v>66</v>
      </c>
      <c r="H14" s="18" t="s">
        <v>67</v>
      </c>
      <c r="I14" s="18" t="s">
        <v>20</v>
      </c>
      <c r="J14" s="21">
        <v>37000</v>
      </c>
      <c r="K14" s="115">
        <v>0</v>
      </c>
      <c r="L14" s="116"/>
      <c r="M14" s="115">
        <v>0</v>
      </c>
      <c r="N14" s="116"/>
      <c r="O14" s="21">
        <f t="shared" si="1"/>
        <v>37000</v>
      </c>
    </row>
    <row r="15" spans="1:27" ht="78.75" customHeight="1" x14ac:dyDescent="0.25">
      <c r="A15" s="18" t="s">
        <v>68</v>
      </c>
      <c r="B15" s="19" t="s">
        <v>69</v>
      </c>
      <c r="C15" s="19" t="s">
        <v>40</v>
      </c>
      <c r="D15" s="31" t="s">
        <v>70</v>
      </c>
      <c r="E15" s="20">
        <v>45364</v>
      </c>
      <c r="F15" s="18" t="s">
        <v>17</v>
      </c>
      <c r="G15" s="18" t="s">
        <v>28</v>
      </c>
      <c r="H15" s="18" t="s">
        <v>29</v>
      </c>
      <c r="I15" s="18" t="s">
        <v>20</v>
      </c>
      <c r="J15" s="21">
        <v>30000</v>
      </c>
      <c r="K15" s="115">
        <v>0</v>
      </c>
      <c r="L15" s="116"/>
      <c r="M15" s="115">
        <v>0</v>
      </c>
      <c r="N15" s="116"/>
      <c r="O15" s="21">
        <f t="shared" si="1"/>
        <v>30000</v>
      </c>
    </row>
    <row r="16" spans="1:27" ht="57.75" customHeight="1" x14ac:dyDescent="0.25">
      <c r="A16" s="18" t="s">
        <v>71</v>
      </c>
      <c r="B16" s="19" t="s">
        <v>72</v>
      </c>
      <c r="C16" s="19" t="s">
        <v>44</v>
      </c>
      <c r="D16" s="20" t="s">
        <v>73</v>
      </c>
      <c r="E16" s="20" t="s">
        <v>74</v>
      </c>
      <c r="F16" s="18" t="s">
        <v>17</v>
      </c>
      <c r="G16" s="19" t="s">
        <v>75</v>
      </c>
      <c r="H16" s="18" t="s">
        <v>76</v>
      </c>
      <c r="I16" s="18" t="s">
        <v>20</v>
      </c>
      <c r="J16" s="21">
        <v>56074.77</v>
      </c>
      <c r="K16" s="115">
        <f t="shared" si="0"/>
        <v>3925.2339000000002</v>
      </c>
      <c r="L16" s="116"/>
      <c r="M16" s="115">
        <v>0</v>
      </c>
      <c r="N16" s="116"/>
      <c r="O16" s="21">
        <v>60000</v>
      </c>
    </row>
    <row r="17" spans="1:24" ht="45" customHeight="1" x14ac:dyDescent="0.25">
      <c r="A17" s="18" t="s">
        <v>77</v>
      </c>
      <c r="B17" s="19" t="s">
        <v>78</v>
      </c>
      <c r="C17" s="19" t="s">
        <v>30</v>
      </c>
      <c r="D17" s="20">
        <v>45372</v>
      </c>
      <c r="E17" s="20">
        <v>45372</v>
      </c>
      <c r="F17" s="18" t="s">
        <v>17</v>
      </c>
      <c r="G17" s="19" t="s">
        <v>79</v>
      </c>
      <c r="H17" s="18" t="s">
        <v>80</v>
      </c>
      <c r="I17" s="18" t="s">
        <v>20</v>
      </c>
      <c r="J17" s="21">
        <v>35000</v>
      </c>
      <c r="K17" s="115">
        <f t="shared" si="0"/>
        <v>2450.0000000000005</v>
      </c>
      <c r="L17" s="116"/>
      <c r="M17" s="115">
        <v>0</v>
      </c>
      <c r="N17" s="116"/>
      <c r="O17" s="21">
        <f t="shared" si="1"/>
        <v>37450</v>
      </c>
    </row>
    <row r="18" spans="1:24" ht="57.75" customHeight="1" x14ac:dyDescent="0.25">
      <c r="A18" s="18" t="s">
        <v>160</v>
      </c>
      <c r="B18" s="19" t="s">
        <v>82</v>
      </c>
      <c r="C18" s="18" t="s">
        <v>83</v>
      </c>
      <c r="D18" s="31" t="s">
        <v>84</v>
      </c>
      <c r="E18" s="20">
        <v>45399</v>
      </c>
      <c r="F18" s="19" t="s">
        <v>17</v>
      </c>
      <c r="G18" s="19" t="s">
        <v>85</v>
      </c>
      <c r="H18" s="18" t="s">
        <v>86</v>
      </c>
      <c r="I18" s="18" t="s">
        <v>20</v>
      </c>
      <c r="J18" s="27">
        <v>28500</v>
      </c>
      <c r="K18" s="118">
        <v>1995</v>
      </c>
      <c r="L18" s="119"/>
      <c r="M18" s="111">
        <v>0</v>
      </c>
      <c r="N18" s="113"/>
      <c r="O18" s="27">
        <v>30495</v>
      </c>
    </row>
    <row r="19" spans="1:24" ht="44.25" customHeight="1" x14ac:dyDescent="0.25">
      <c r="A19" s="41" t="s">
        <v>87</v>
      </c>
      <c r="B19" s="28" t="s">
        <v>88</v>
      </c>
      <c r="C19" s="19" t="s">
        <v>81</v>
      </c>
      <c r="D19" s="20">
        <v>45402</v>
      </c>
      <c r="E19" s="20">
        <v>45401</v>
      </c>
      <c r="F19" s="19" t="s">
        <v>17</v>
      </c>
      <c r="G19" s="19" t="s">
        <v>89</v>
      </c>
      <c r="H19" s="18" t="s">
        <v>90</v>
      </c>
      <c r="I19" s="18" t="s">
        <v>20</v>
      </c>
      <c r="J19" s="21">
        <v>52008</v>
      </c>
      <c r="K19" s="115">
        <v>0</v>
      </c>
      <c r="L19" s="116"/>
      <c r="M19" s="115">
        <v>0</v>
      </c>
      <c r="N19" s="116"/>
      <c r="O19" s="21">
        <v>52008</v>
      </c>
    </row>
    <row r="20" spans="1:24" ht="55.5" customHeight="1" x14ac:dyDescent="0.25">
      <c r="A20" s="30" t="s">
        <v>91</v>
      </c>
      <c r="B20" s="19" t="s">
        <v>92</v>
      </c>
      <c r="C20" s="19"/>
      <c r="D20" s="31" t="s">
        <v>93</v>
      </c>
      <c r="E20" s="20">
        <v>45415</v>
      </c>
      <c r="F20" s="18" t="s">
        <v>17</v>
      </c>
      <c r="G20" s="19" t="s">
        <v>94</v>
      </c>
      <c r="H20" s="19" t="s">
        <v>95</v>
      </c>
      <c r="I20" s="18" t="s">
        <v>20</v>
      </c>
      <c r="J20" s="21">
        <v>28037.38</v>
      </c>
      <c r="K20" s="111">
        <v>1962.62</v>
      </c>
      <c r="L20" s="113"/>
      <c r="M20" s="115">
        <v>0</v>
      </c>
      <c r="N20" s="116"/>
      <c r="O20" s="21">
        <v>30000</v>
      </c>
    </row>
    <row r="21" spans="1:24" ht="55.5" customHeight="1" x14ac:dyDescent="0.25">
      <c r="A21" s="30" t="s">
        <v>96</v>
      </c>
      <c r="B21" s="19" t="s">
        <v>97</v>
      </c>
      <c r="C21" s="19" t="s">
        <v>98</v>
      </c>
      <c r="D21" s="20">
        <v>45465</v>
      </c>
      <c r="E21" s="20">
        <v>45434</v>
      </c>
      <c r="F21" s="18" t="s">
        <v>17</v>
      </c>
      <c r="G21" s="19" t="s">
        <v>99</v>
      </c>
      <c r="H21" s="19" t="s">
        <v>100</v>
      </c>
      <c r="I21" s="18" t="s">
        <v>20</v>
      </c>
      <c r="J21" s="21">
        <v>18000</v>
      </c>
      <c r="K21" s="111">
        <v>1260</v>
      </c>
      <c r="L21" s="113"/>
      <c r="M21" s="115">
        <v>0</v>
      </c>
      <c r="N21" s="116"/>
      <c r="O21" s="21">
        <v>19260</v>
      </c>
    </row>
    <row r="22" spans="1:24" ht="71.25" customHeight="1" x14ac:dyDescent="0.25">
      <c r="A22" s="30" t="s">
        <v>102</v>
      </c>
      <c r="B22" s="19" t="s">
        <v>103</v>
      </c>
      <c r="C22" s="19" t="s">
        <v>98</v>
      </c>
      <c r="D22" s="20">
        <v>45466</v>
      </c>
      <c r="E22" s="20">
        <v>45441</v>
      </c>
      <c r="F22" s="18" t="s">
        <v>17</v>
      </c>
      <c r="G22" s="19" t="s">
        <v>28</v>
      </c>
      <c r="H22" s="19" t="s">
        <v>29</v>
      </c>
      <c r="I22" s="18" t="s">
        <v>20</v>
      </c>
      <c r="J22" s="21">
        <v>18435.169999999998</v>
      </c>
      <c r="K22" s="111">
        <v>1290.46</v>
      </c>
      <c r="L22" s="113"/>
      <c r="M22" s="22">
        <v>0</v>
      </c>
      <c r="N22" s="29"/>
      <c r="O22" s="21">
        <v>19725.63</v>
      </c>
    </row>
    <row r="23" spans="1:24" ht="50.25" customHeight="1" x14ac:dyDescent="0.25">
      <c r="A23" s="30" t="s">
        <v>104</v>
      </c>
      <c r="B23" s="19" t="s">
        <v>105</v>
      </c>
      <c r="C23" s="19" t="s">
        <v>106</v>
      </c>
      <c r="D23" s="20">
        <v>45477</v>
      </c>
      <c r="E23" s="20">
        <v>45449</v>
      </c>
      <c r="F23" s="18" t="s">
        <v>17</v>
      </c>
      <c r="G23" s="19" t="s">
        <v>107</v>
      </c>
      <c r="H23" s="19" t="s">
        <v>108</v>
      </c>
      <c r="I23" s="18" t="s">
        <v>20</v>
      </c>
      <c r="J23" s="21">
        <v>74720</v>
      </c>
      <c r="K23" s="111">
        <v>5230.3999999999996</v>
      </c>
      <c r="L23" s="113"/>
      <c r="M23" s="111">
        <v>0</v>
      </c>
      <c r="N23" s="113"/>
      <c r="O23" s="21">
        <v>79950.399999999994</v>
      </c>
    </row>
    <row r="24" spans="1:24" ht="58.5" customHeight="1" x14ac:dyDescent="0.25">
      <c r="A24" s="30" t="s">
        <v>109</v>
      </c>
      <c r="B24" s="19" t="s">
        <v>110</v>
      </c>
      <c r="C24" s="19" t="s">
        <v>106</v>
      </c>
      <c r="D24" s="20" t="s">
        <v>111</v>
      </c>
      <c r="E24" s="20">
        <v>45469</v>
      </c>
      <c r="F24" s="18" t="s">
        <v>17</v>
      </c>
      <c r="G24" s="19" t="s">
        <v>112</v>
      </c>
      <c r="H24" s="19" t="s">
        <v>113</v>
      </c>
      <c r="I24" s="18" t="s">
        <v>114</v>
      </c>
      <c r="J24" s="21">
        <v>60106</v>
      </c>
      <c r="K24" s="111">
        <v>0</v>
      </c>
      <c r="L24" s="113"/>
      <c r="M24" s="111">
        <v>0</v>
      </c>
      <c r="N24" s="113"/>
      <c r="O24" s="21">
        <v>60106</v>
      </c>
    </row>
    <row r="25" spans="1:24" ht="60" customHeight="1" x14ac:dyDescent="0.25">
      <c r="A25" s="30" t="s">
        <v>115</v>
      </c>
      <c r="B25" s="19" t="s">
        <v>116</v>
      </c>
      <c r="C25" s="19" t="s">
        <v>98</v>
      </c>
      <c r="D25" s="20">
        <v>45466</v>
      </c>
      <c r="E25" s="20">
        <v>45464</v>
      </c>
      <c r="F25" s="18" t="s">
        <v>17</v>
      </c>
      <c r="G25" s="19" t="s">
        <v>117</v>
      </c>
      <c r="H25" s="18" t="s">
        <v>118</v>
      </c>
      <c r="I25" s="18" t="s">
        <v>20</v>
      </c>
      <c r="J25" s="21">
        <v>15213.92</v>
      </c>
      <c r="K25" s="117">
        <v>1064.97</v>
      </c>
      <c r="L25" s="116"/>
      <c r="M25" s="115">
        <v>0</v>
      </c>
      <c r="N25" s="116"/>
      <c r="O25" s="21">
        <v>16278.89</v>
      </c>
    </row>
    <row r="26" spans="1:24" ht="46.5" customHeight="1" x14ac:dyDescent="0.25">
      <c r="A26" s="30" t="s">
        <v>119</v>
      </c>
      <c r="B26" s="31" t="s">
        <v>120</v>
      </c>
      <c r="C26" s="20"/>
      <c r="D26" s="20" t="s">
        <v>121</v>
      </c>
      <c r="E26" s="20">
        <v>45468</v>
      </c>
      <c r="F26" s="18" t="s">
        <v>17</v>
      </c>
      <c r="G26" s="19" t="s">
        <v>122</v>
      </c>
      <c r="H26" s="19" t="s">
        <v>123</v>
      </c>
      <c r="I26" s="19" t="s">
        <v>20</v>
      </c>
      <c r="J26" s="21">
        <v>30000</v>
      </c>
      <c r="K26" s="111">
        <v>2100</v>
      </c>
      <c r="L26" s="113"/>
      <c r="M26" s="111">
        <v>0</v>
      </c>
      <c r="N26" s="113"/>
      <c r="O26" s="21">
        <v>32100</v>
      </c>
    </row>
    <row r="27" spans="1:24" ht="38.25" customHeight="1" x14ac:dyDescent="0.25">
      <c r="A27" s="30" t="s">
        <v>124</v>
      </c>
      <c r="B27" s="31" t="s">
        <v>125</v>
      </c>
      <c r="C27" s="20" t="s">
        <v>106</v>
      </c>
      <c r="D27" s="20">
        <v>45485</v>
      </c>
      <c r="E27" s="20">
        <v>45471</v>
      </c>
      <c r="F27" s="18" t="s">
        <v>17</v>
      </c>
      <c r="G27" s="19" t="s">
        <v>126</v>
      </c>
      <c r="H27" s="19" t="s">
        <v>127</v>
      </c>
      <c r="I27" s="19" t="s">
        <v>20</v>
      </c>
      <c r="J27" s="21">
        <v>16000</v>
      </c>
      <c r="K27" s="115">
        <v>0</v>
      </c>
      <c r="L27" s="115"/>
      <c r="M27" s="115">
        <v>0</v>
      </c>
      <c r="N27" s="115"/>
      <c r="O27" s="21">
        <v>16000</v>
      </c>
    </row>
    <row r="28" spans="1:24" ht="60" customHeight="1" x14ac:dyDescent="0.25">
      <c r="A28" s="59" t="s">
        <v>128</v>
      </c>
      <c r="B28" s="31" t="s">
        <v>129</v>
      </c>
      <c r="C28" s="60" t="s">
        <v>106</v>
      </c>
      <c r="D28" s="61">
        <v>45493</v>
      </c>
      <c r="E28" s="60">
        <v>45481</v>
      </c>
      <c r="F28" s="62" t="s">
        <v>17</v>
      </c>
      <c r="G28" s="19" t="s">
        <v>130</v>
      </c>
      <c r="H28" s="63" t="s">
        <v>131</v>
      </c>
      <c r="I28" s="63" t="s">
        <v>20</v>
      </c>
      <c r="J28" s="64">
        <v>19985</v>
      </c>
      <c r="K28" s="114">
        <v>0</v>
      </c>
      <c r="L28" s="114"/>
      <c r="M28" s="114">
        <v>0</v>
      </c>
      <c r="N28" s="115"/>
      <c r="O28" s="21">
        <f t="shared" ref="O28" si="2">J28+K28-M28</f>
        <v>19985</v>
      </c>
      <c r="P28" s="35"/>
      <c r="Q28" s="35"/>
      <c r="R28" s="35"/>
      <c r="S28" s="35"/>
    </row>
    <row r="29" spans="1:24" ht="60" customHeight="1" x14ac:dyDescent="0.25">
      <c r="A29" s="65" t="s">
        <v>132</v>
      </c>
      <c r="B29" s="19" t="s">
        <v>133</v>
      </c>
      <c r="C29" s="66" t="s">
        <v>134</v>
      </c>
      <c r="D29" s="31" t="s">
        <v>135</v>
      </c>
      <c r="E29" s="20">
        <v>45495</v>
      </c>
      <c r="F29" s="19" t="s">
        <v>17</v>
      </c>
      <c r="G29" s="18" t="s">
        <v>136</v>
      </c>
      <c r="H29" s="18" t="s">
        <v>26</v>
      </c>
      <c r="I29" s="18" t="s">
        <v>20</v>
      </c>
      <c r="J29" s="21">
        <v>373831.78</v>
      </c>
      <c r="K29" s="111">
        <v>26168.22</v>
      </c>
      <c r="L29" s="112"/>
      <c r="M29" s="111">
        <v>0</v>
      </c>
      <c r="N29" s="113"/>
      <c r="O29" s="21">
        <v>400000</v>
      </c>
      <c r="P29" s="37"/>
      <c r="Q29" s="37"/>
      <c r="R29" s="37"/>
      <c r="S29" s="36"/>
      <c r="T29" s="36"/>
      <c r="U29" s="37"/>
      <c r="V29" s="35"/>
      <c r="W29" s="35"/>
      <c r="X29" s="35"/>
    </row>
    <row r="30" spans="1:24" ht="60" customHeight="1" x14ac:dyDescent="0.25">
      <c r="A30" s="65" t="s">
        <v>137</v>
      </c>
      <c r="B30" s="19" t="s">
        <v>138</v>
      </c>
      <c r="C30" s="67" t="s">
        <v>139</v>
      </c>
      <c r="D30" s="31">
        <v>45514</v>
      </c>
      <c r="E30" s="20">
        <v>45502</v>
      </c>
      <c r="F30" s="19" t="s">
        <v>17</v>
      </c>
      <c r="G30" s="19" t="s">
        <v>140</v>
      </c>
      <c r="H30" s="18" t="s">
        <v>141</v>
      </c>
      <c r="I30" s="18" t="s">
        <v>20</v>
      </c>
      <c r="J30" s="21">
        <v>16899.830000000002</v>
      </c>
      <c r="K30" s="111">
        <v>1182.99</v>
      </c>
      <c r="L30" s="113"/>
      <c r="M30" s="111">
        <v>0</v>
      </c>
      <c r="N30" s="113"/>
      <c r="O30" s="21">
        <v>18082.82</v>
      </c>
      <c r="P30" s="37"/>
      <c r="Q30" s="37"/>
      <c r="R30" s="37"/>
      <c r="S30" s="36"/>
      <c r="T30" s="36"/>
      <c r="U30" s="37"/>
      <c r="V30" s="35"/>
      <c r="W30" s="35"/>
      <c r="X30" s="35"/>
    </row>
    <row r="31" spans="1:24" ht="60" customHeight="1" x14ac:dyDescent="0.25">
      <c r="A31" s="39" t="s">
        <v>144</v>
      </c>
      <c r="B31" s="19" t="s">
        <v>145</v>
      </c>
      <c r="C31" s="19" t="s">
        <v>142</v>
      </c>
      <c r="D31" s="19" t="s">
        <v>146</v>
      </c>
      <c r="E31" s="20">
        <v>45555</v>
      </c>
      <c r="F31" s="19" t="s">
        <v>17</v>
      </c>
      <c r="G31" s="19" t="s">
        <v>147</v>
      </c>
      <c r="H31" s="18" t="s">
        <v>148</v>
      </c>
      <c r="I31" s="18" t="s">
        <v>20</v>
      </c>
      <c r="J31" s="68">
        <v>32710.28</v>
      </c>
      <c r="K31" s="115">
        <v>2289.7199999999998</v>
      </c>
      <c r="L31" s="116"/>
      <c r="M31" s="115">
        <v>0</v>
      </c>
      <c r="N31" s="115"/>
      <c r="O31" s="21">
        <v>35000</v>
      </c>
      <c r="P31" s="35"/>
      <c r="Q31" s="35"/>
      <c r="R31" s="35"/>
      <c r="S31" s="35"/>
      <c r="T31" s="35"/>
      <c r="U31" s="35"/>
      <c r="V31" s="35"/>
      <c r="W31" s="35"/>
      <c r="X31" s="35"/>
    </row>
    <row r="32" spans="1:24" ht="60" customHeight="1" x14ac:dyDescent="0.25">
      <c r="A32" s="39" t="s">
        <v>149</v>
      </c>
      <c r="B32" s="19" t="s">
        <v>150</v>
      </c>
      <c r="C32" s="19" t="s">
        <v>142</v>
      </c>
      <c r="D32" s="31" t="s">
        <v>151</v>
      </c>
      <c r="E32" s="20">
        <v>45554</v>
      </c>
      <c r="F32" s="19" t="s">
        <v>17</v>
      </c>
      <c r="G32" s="18" t="s">
        <v>152</v>
      </c>
      <c r="H32" s="18" t="s">
        <v>153</v>
      </c>
      <c r="I32" s="18" t="s">
        <v>20</v>
      </c>
      <c r="J32" s="21">
        <v>102000</v>
      </c>
      <c r="K32" s="115">
        <v>0</v>
      </c>
      <c r="L32" s="115"/>
      <c r="M32" s="115">
        <v>0</v>
      </c>
      <c r="N32" s="115"/>
      <c r="O32" s="69">
        <v>102000</v>
      </c>
      <c r="P32" s="35"/>
      <c r="Q32" s="35"/>
      <c r="R32" s="35"/>
      <c r="S32" s="35"/>
      <c r="T32" s="35"/>
      <c r="U32" s="35"/>
      <c r="V32" s="35"/>
      <c r="W32" s="35"/>
      <c r="X32" s="35"/>
    </row>
    <row r="33" spans="1:15" ht="60" customHeight="1" x14ac:dyDescent="0.25">
      <c r="A33" s="19" t="s">
        <v>227</v>
      </c>
      <c r="B33" s="18" t="s">
        <v>154</v>
      </c>
      <c r="C33" s="19" t="s">
        <v>143</v>
      </c>
      <c r="D33" s="20" t="s">
        <v>155</v>
      </c>
      <c r="E33" s="20">
        <v>45587</v>
      </c>
      <c r="F33" s="19" t="s">
        <v>17</v>
      </c>
      <c r="G33" s="18" t="s">
        <v>156</v>
      </c>
      <c r="H33" s="68" t="s">
        <v>101</v>
      </c>
      <c r="I33" s="18" t="s">
        <v>20</v>
      </c>
      <c r="J33" s="21">
        <v>66883.56</v>
      </c>
      <c r="K33" s="115">
        <v>4681.8500000000004</v>
      </c>
      <c r="L33" s="115"/>
      <c r="M33" s="115">
        <v>0</v>
      </c>
      <c r="N33" s="115"/>
      <c r="O33" s="69">
        <v>71565.41</v>
      </c>
    </row>
    <row r="34" spans="1:15" ht="60" customHeight="1" x14ac:dyDescent="0.25">
      <c r="A34" s="41" t="s">
        <v>158</v>
      </c>
      <c r="B34" s="19" t="s">
        <v>159</v>
      </c>
      <c r="C34" s="19" t="s">
        <v>142</v>
      </c>
      <c r="D34" s="31">
        <v>45657</v>
      </c>
      <c r="E34" s="20">
        <v>45656</v>
      </c>
      <c r="F34" s="19" t="s">
        <v>17</v>
      </c>
      <c r="G34" s="19" t="s">
        <v>157</v>
      </c>
      <c r="H34" s="18" t="s">
        <v>46</v>
      </c>
      <c r="I34" s="18" t="s">
        <v>20</v>
      </c>
      <c r="J34" s="21">
        <v>28400</v>
      </c>
      <c r="K34" s="111">
        <v>1988</v>
      </c>
      <c r="L34" s="113"/>
      <c r="M34" s="22">
        <v>0</v>
      </c>
      <c r="N34" s="23"/>
      <c r="O34" s="21">
        <v>30388</v>
      </c>
    </row>
    <row r="35" spans="1:15" ht="60" customHeight="1" x14ac:dyDescent="0.25">
      <c r="A35" s="42" t="s">
        <v>161</v>
      </c>
      <c r="B35" s="24" t="s">
        <v>162</v>
      </c>
      <c r="C35" s="18" t="s">
        <v>163</v>
      </c>
      <c r="D35" s="20">
        <v>45335</v>
      </c>
      <c r="E35" s="20">
        <v>45334</v>
      </c>
      <c r="F35" s="18" t="s">
        <v>17</v>
      </c>
      <c r="G35" s="19" t="s">
        <v>164</v>
      </c>
      <c r="H35" s="17" t="s">
        <v>165</v>
      </c>
      <c r="I35" s="17" t="s">
        <v>20</v>
      </c>
      <c r="J35" s="32">
        <v>45000</v>
      </c>
      <c r="K35" s="111">
        <f t="shared" ref="K35:K49" si="3">J35*$L$5</f>
        <v>3150.0000000000005</v>
      </c>
      <c r="L35" s="112"/>
      <c r="M35" s="111">
        <v>0</v>
      </c>
      <c r="N35" s="112"/>
      <c r="O35" s="32">
        <f t="shared" ref="O35:O49" si="4">J35+K35-M35</f>
        <v>48150</v>
      </c>
    </row>
    <row r="36" spans="1:15" ht="60" customHeight="1" x14ac:dyDescent="0.25">
      <c r="A36" s="42" t="s">
        <v>166</v>
      </c>
      <c r="B36" s="24" t="s">
        <v>167</v>
      </c>
      <c r="C36" s="18" t="s">
        <v>163</v>
      </c>
      <c r="D36" s="18" t="s">
        <v>168</v>
      </c>
      <c r="E36" s="20">
        <v>45336</v>
      </c>
      <c r="F36" s="18" t="s">
        <v>17</v>
      </c>
      <c r="G36" s="17" t="s">
        <v>169</v>
      </c>
      <c r="H36" s="17" t="s">
        <v>170</v>
      </c>
      <c r="I36" s="17" t="s">
        <v>20</v>
      </c>
      <c r="J36" s="32">
        <v>76000</v>
      </c>
      <c r="K36" s="111">
        <f t="shared" si="3"/>
        <v>5320.0000000000009</v>
      </c>
      <c r="L36" s="112"/>
      <c r="M36" s="111">
        <v>0</v>
      </c>
      <c r="N36" s="112"/>
      <c r="O36" s="32">
        <f t="shared" si="4"/>
        <v>81320</v>
      </c>
    </row>
    <row r="37" spans="1:15" ht="60" customHeight="1" x14ac:dyDescent="0.25">
      <c r="A37" s="42" t="s">
        <v>171</v>
      </c>
      <c r="B37" s="19" t="s">
        <v>172</v>
      </c>
      <c r="C37" s="19" t="s">
        <v>163</v>
      </c>
      <c r="D37" s="31" t="s">
        <v>173</v>
      </c>
      <c r="E37" s="20">
        <v>45325</v>
      </c>
      <c r="F37" s="18" t="s">
        <v>17</v>
      </c>
      <c r="G37" s="17" t="s">
        <v>174</v>
      </c>
      <c r="H37" s="43" t="s">
        <v>175</v>
      </c>
      <c r="I37" s="17" t="s">
        <v>176</v>
      </c>
      <c r="J37" s="32">
        <v>123000</v>
      </c>
      <c r="K37" s="111">
        <v>0</v>
      </c>
      <c r="L37" s="112"/>
      <c r="M37" s="111">
        <v>0</v>
      </c>
      <c r="N37" s="112"/>
      <c r="O37" s="32">
        <f t="shared" si="4"/>
        <v>123000</v>
      </c>
    </row>
    <row r="38" spans="1:15" ht="60" customHeight="1" x14ac:dyDescent="0.25">
      <c r="A38" s="42" t="s">
        <v>177</v>
      </c>
      <c r="B38" s="24" t="s">
        <v>178</v>
      </c>
      <c r="C38" s="19" t="s">
        <v>163</v>
      </c>
      <c r="D38" s="31">
        <v>45339</v>
      </c>
      <c r="E38" s="20">
        <v>45296</v>
      </c>
      <c r="F38" s="19" t="s">
        <v>17</v>
      </c>
      <c r="G38" s="17" t="s">
        <v>179</v>
      </c>
      <c r="H38" s="43" t="s">
        <v>180</v>
      </c>
      <c r="I38" s="17" t="s">
        <v>20</v>
      </c>
      <c r="J38" s="32">
        <v>374500</v>
      </c>
      <c r="K38" s="111">
        <f t="shared" si="3"/>
        <v>26215.000000000004</v>
      </c>
      <c r="L38" s="112"/>
      <c r="M38" s="111">
        <v>0</v>
      </c>
      <c r="N38" s="112"/>
      <c r="O38" s="32">
        <f t="shared" si="4"/>
        <v>400715</v>
      </c>
    </row>
    <row r="39" spans="1:15" ht="60" customHeight="1" x14ac:dyDescent="0.25">
      <c r="A39" s="42" t="s">
        <v>181</v>
      </c>
      <c r="B39" s="19" t="s">
        <v>182</v>
      </c>
      <c r="C39" s="19" t="s">
        <v>163</v>
      </c>
      <c r="D39" s="31" t="s">
        <v>183</v>
      </c>
      <c r="E39" s="20">
        <v>45301</v>
      </c>
      <c r="F39" s="19" t="s">
        <v>17</v>
      </c>
      <c r="G39" s="19" t="s">
        <v>184</v>
      </c>
      <c r="H39" s="43" t="s">
        <v>185</v>
      </c>
      <c r="I39" s="17" t="s">
        <v>20</v>
      </c>
      <c r="J39" s="21">
        <v>523982.64</v>
      </c>
      <c r="K39" s="111">
        <f>J39*$L$5+0.01</f>
        <v>36678.794800000003</v>
      </c>
      <c r="L39" s="113"/>
      <c r="M39" s="111">
        <v>0</v>
      </c>
      <c r="N39" s="112"/>
      <c r="O39" s="32">
        <f t="shared" si="4"/>
        <v>560661.43480000005</v>
      </c>
    </row>
    <row r="40" spans="1:15" ht="60" customHeight="1" x14ac:dyDescent="0.25">
      <c r="A40" s="42" t="s">
        <v>186</v>
      </c>
      <c r="B40" s="24" t="s">
        <v>187</v>
      </c>
      <c r="C40" s="19" t="s">
        <v>163</v>
      </c>
      <c r="D40" s="31" t="s">
        <v>188</v>
      </c>
      <c r="E40" s="20">
        <v>45316</v>
      </c>
      <c r="F40" s="24" t="s">
        <v>17</v>
      </c>
      <c r="G40" s="44" t="s">
        <v>45</v>
      </c>
      <c r="H40" s="44" t="s">
        <v>46</v>
      </c>
      <c r="I40" s="17" t="s">
        <v>20</v>
      </c>
      <c r="J40" s="32">
        <v>184200</v>
      </c>
      <c r="K40" s="111">
        <f t="shared" si="3"/>
        <v>12894.000000000002</v>
      </c>
      <c r="L40" s="112"/>
      <c r="M40" s="111">
        <v>0</v>
      </c>
      <c r="N40" s="112"/>
      <c r="O40" s="32">
        <f t="shared" si="4"/>
        <v>197094</v>
      </c>
    </row>
    <row r="41" spans="1:15" ht="60" customHeight="1" x14ac:dyDescent="0.25">
      <c r="A41" s="42" t="s">
        <v>189</v>
      </c>
      <c r="B41" s="24" t="s">
        <v>190</v>
      </c>
      <c r="C41" s="19" t="s">
        <v>163</v>
      </c>
      <c r="D41" s="31" t="s">
        <v>188</v>
      </c>
      <c r="E41" s="26">
        <v>45316</v>
      </c>
      <c r="F41" s="19" t="s">
        <v>17</v>
      </c>
      <c r="G41" s="44" t="s">
        <v>45</v>
      </c>
      <c r="H41" s="44" t="s">
        <v>46</v>
      </c>
      <c r="I41" s="17" t="s">
        <v>20</v>
      </c>
      <c r="J41" s="32">
        <v>21450</v>
      </c>
      <c r="K41" s="111">
        <f t="shared" si="3"/>
        <v>1501.5000000000002</v>
      </c>
      <c r="L41" s="112"/>
      <c r="M41" s="111">
        <v>0</v>
      </c>
      <c r="N41" s="112"/>
      <c r="O41" s="32">
        <f t="shared" si="4"/>
        <v>22951.5</v>
      </c>
    </row>
    <row r="42" spans="1:15" ht="60" customHeight="1" x14ac:dyDescent="0.25">
      <c r="A42" s="42" t="s">
        <v>191</v>
      </c>
      <c r="B42" s="45" t="s">
        <v>192</v>
      </c>
      <c r="C42" s="19" t="s">
        <v>163</v>
      </c>
      <c r="D42" s="31">
        <v>45316</v>
      </c>
      <c r="E42" s="26">
        <v>45316</v>
      </c>
      <c r="F42" s="19" t="s">
        <v>17</v>
      </c>
      <c r="G42" s="17" t="s">
        <v>45</v>
      </c>
      <c r="H42" s="17" t="s">
        <v>46</v>
      </c>
      <c r="I42" s="17" t="s">
        <v>20</v>
      </c>
      <c r="J42" s="32">
        <v>18500</v>
      </c>
      <c r="K42" s="111">
        <f t="shared" si="3"/>
        <v>1295.0000000000002</v>
      </c>
      <c r="L42" s="112"/>
      <c r="M42" s="111">
        <v>0</v>
      </c>
      <c r="N42" s="112"/>
      <c r="O42" s="32">
        <f t="shared" si="4"/>
        <v>19795</v>
      </c>
    </row>
    <row r="43" spans="1:15" ht="60" customHeight="1" x14ac:dyDescent="0.25">
      <c r="A43" s="46" t="s">
        <v>193</v>
      </c>
      <c r="B43" s="19" t="s">
        <v>194</v>
      </c>
      <c r="C43" s="19" t="s">
        <v>163</v>
      </c>
      <c r="D43" s="31">
        <v>45331</v>
      </c>
      <c r="E43" s="26">
        <v>45327</v>
      </c>
      <c r="F43" s="19" t="s">
        <v>17</v>
      </c>
      <c r="G43" s="24" t="s">
        <v>45</v>
      </c>
      <c r="H43" s="43" t="s">
        <v>46</v>
      </c>
      <c r="I43" s="17" t="s">
        <v>20</v>
      </c>
      <c r="J43" s="32">
        <v>26800</v>
      </c>
      <c r="K43" s="111">
        <f t="shared" si="3"/>
        <v>1876.0000000000002</v>
      </c>
      <c r="L43" s="112"/>
      <c r="M43" s="111">
        <v>0</v>
      </c>
      <c r="N43" s="112"/>
      <c r="O43" s="32">
        <f t="shared" si="4"/>
        <v>28676</v>
      </c>
    </row>
    <row r="44" spans="1:15" ht="60" customHeight="1" x14ac:dyDescent="0.25">
      <c r="A44" s="42" t="s">
        <v>195</v>
      </c>
      <c r="B44" s="24" t="s">
        <v>196</v>
      </c>
      <c r="C44" s="19" t="s">
        <v>163</v>
      </c>
      <c r="D44" s="31">
        <v>45340</v>
      </c>
      <c r="E44" s="26">
        <v>45336</v>
      </c>
      <c r="F44" s="24" t="s">
        <v>17</v>
      </c>
      <c r="G44" s="24" t="s">
        <v>197</v>
      </c>
      <c r="H44" s="17" t="s">
        <v>198</v>
      </c>
      <c r="I44" s="17" t="s">
        <v>20</v>
      </c>
      <c r="J44" s="32">
        <v>55140.2</v>
      </c>
      <c r="K44" s="111">
        <f>J44*$L$5-0.01</f>
        <v>3859.8040000000001</v>
      </c>
      <c r="L44" s="112"/>
      <c r="M44" s="111">
        <v>0</v>
      </c>
      <c r="N44" s="112"/>
      <c r="O44" s="32">
        <f t="shared" si="4"/>
        <v>59000.004000000001</v>
      </c>
    </row>
    <row r="45" spans="1:15" ht="60" customHeight="1" x14ac:dyDescent="0.25">
      <c r="A45" s="47" t="s">
        <v>199</v>
      </c>
      <c r="B45" s="24" t="s">
        <v>200</v>
      </c>
      <c r="C45" s="19" t="s">
        <v>163</v>
      </c>
      <c r="D45" s="25" t="s">
        <v>188</v>
      </c>
      <c r="E45" s="20">
        <v>45295</v>
      </c>
      <c r="F45" s="19" t="s">
        <v>17</v>
      </c>
      <c r="G45" s="48" t="s">
        <v>201</v>
      </c>
      <c r="H45" s="17" t="s">
        <v>202</v>
      </c>
      <c r="I45" s="17" t="s">
        <v>20</v>
      </c>
      <c r="J45" s="32">
        <f>49000+14000</f>
        <v>63000</v>
      </c>
      <c r="K45" s="111">
        <f t="shared" ref="K45" si="5">J45*$L$5</f>
        <v>4410</v>
      </c>
      <c r="L45" s="112"/>
      <c r="M45" s="111">
        <v>0</v>
      </c>
      <c r="N45" s="112"/>
      <c r="O45" s="32">
        <f t="shared" si="4"/>
        <v>67410</v>
      </c>
    </row>
    <row r="46" spans="1:15" ht="60" customHeight="1" x14ac:dyDescent="0.25">
      <c r="A46" s="47" t="s">
        <v>203</v>
      </c>
      <c r="B46" s="49" t="s">
        <v>204</v>
      </c>
      <c r="C46" s="34" t="s">
        <v>163</v>
      </c>
      <c r="D46" s="50" t="s">
        <v>205</v>
      </c>
      <c r="E46" s="38">
        <v>45299</v>
      </c>
      <c r="F46" s="34" t="s">
        <v>17</v>
      </c>
      <c r="G46" s="49" t="s">
        <v>206</v>
      </c>
      <c r="H46" s="51" t="s">
        <v>207</v>
      </c>
      <c r="I46" s="51" t="s">
        <v>20</v>
      </c>
      <c r="J46" s="52">
        <f>217726.81+930</f>
        <v>218656.81</v>
      </c>
      <c r="K46" s="111">
        <v>16388.150000000001</v>
      </c>
      <c r="L46" s="112"/>
      <c r="M46" s="111">
        <v>0</v>
      </c>
      <c r="N46" s="112"/>
      <c r="O46" s="32">
        <f t="shared" si="4"/>
        <v>235044.96</v>
      </c>
    </row>
    <row r="47" spans="1:15" ht="60" customHeight="1" x14ac:dyDescent="0.25">
      <c r="A47" s="42" t="s">
        <v>208</v>
      </c>
      <c r="B47" s="49" t="s">
        <v>209</v>
      </c>
      <c r="C47" s="19" t="s">
        <v>163</v>
      </c>
      <c r="D47" s="50" t="s">
        <v>205</v>
      </c>
      <c r="E47" s="26">
        <v>45299</v>
      </c>
      <c r="F47" s="19" t="s">
        <v>17</v>
      </c>
      <c r="G47" s="53" t="s">
        <v>210</v>
      </c>
      <c r="H47" s="33" t="s">
        <v>211</v>
      </c>
      <c r="I47" s="17" t="s">
        <v>20</v>
      </c>
      <c r="J47" s="32">
        <v>113250</v>
      </c>
      <c r="K47" s="111">
        <f t="shared" si="3"/>
        <v>7927.5000000000009</v>
      </c>
      <c r="L47" s="112"/>
      <c r="M47" s="111">
        <f t="shared" ref="M47" si="6">J47*$N$5</f>
        <v>16987.5</v>
      </c>
      <c r="N47" s="112"/>
      <c r="O47" s="32">
        <f t="shared" si="4"/>
        <v>104190</v>
      </c>
    </row>
    <row r="48" spans="1:15" ht="60" customHeight="1" x14ac:dyDescent="0.25">
      <c r="A48" s="42" t="s">
        <v>212</v>
      </c>
      <c r="B48" s="49" t="s">
        <v>213</v>
      </c>
      <c r="C48" s="19" t="s">
        <v>163</v>
      </c>
      <c r="D48" s="26" t="s">
        <v>214</v>
      </c>
      <c r="E48" s="26">
        <v>45327</v>
      </c>
      <c r="F48" s="19" t="s">
        <v>17</v>
      </c>
      <c r="G48" s="17" t="s">
        <v>215</v>
      </c>
      <c r="H48" s="17" t="s">
        <v>216</v>
      </c>
      <c r="I48" s="17" t="s">
        <v>20</v>
      </c>
      <c r="J48" s="32">
        <v>124999.94</v>
      </c>
      <c r="K48" s="111">
        <f t="shared" si="3"/>
        <v>8749.9958000000006</v>
      </c>
      <c r="L48" s="112"/>
      <c r="M48" s="111">
        <v>0</v>
      </c>
      <c r="N48" s="112"/>
      <c r="O48" s="32">
        <f t="shared" si="4"/>
        <v>133749.93580000001</v>
      </c>
    </row>
    <row r="49" spans="1:15" ht="60" customHeight="1" x14ac:dyDescent="0.25">
      <c r="A49" s="47" t="s">
        <v>217</v>
      </c>
      <c r="B49" s="24" t="s">
        <v>218</v>
      </c>
      <c r="C49" s="19" t="s">
        <v>163</v>
      </c>
      <c r="D49" s="24" t="s">
        <v>219</v>
      </c>
      <c r="E49" s="20">
        <v>45334</v>
      </c>
      <c r="F49" s="17" t="s">
        <v>17</v>
      </c>
      <c r="G49" s="17" t="s">
        <v>220</v>
      </c>
      <c r="H49" s="17" t="s">
        <v>221</v>
      </c>
      <c r="I49" s="17" t="s">
        <v>20</v>
      </c>
      <c r="J49" s="32">
        <v>42277.36</v>
      </c>
      <c r="K49" s="111">
        <f t="shared" si="3"/>
        <v>2959.4152000000004</v>
      </c>
      <c r="L49" s="112"/>
      <c r="M49" s="111">
        <v>0</v>
      </c>
      <c r="N49" s="112"/>
      <c r="O49" s="32">
        <f t="shared" si="4"/>
        <v>45236.775200000004</v>
      </c>
    </row>
    <row r="50" spans="1:15" ht="60" customHeight="1" x14ac:dyDescent="0.25">
      <c r="A50" s="47" t="s">
        <v>222</v>
      </c>
      <c r="B50" s="24" t="s">
        <v>223</v>
      </c>
      <c r="C50" s="19" t="s">
        <v>163</v>
      </c>
      <c r="D50" s="25">
        <v>45318</v>
      </c>
      <c r="E50" s="20">
        <v>45316</v>
      </c>
      <c r="F50" s="18" t="s">
        <v>17</v>
      </c>
      <c r="G50" s="18" t="s">
        <v>224</v>
      </c>
      <c r="H50" s="18" t="s">
        <v>225</v>
      </c>
      <c r="I50" s="18" t="s">
        <v>20</v>
      </c>
      <c r="J50" s="21">
        <v>20783.32</v>
      </c>
      <c r="K50" s="111">
        <v>1454.83</v>
      </c>
      <c r="L50" s="112"/>
      <c r="M50" s="111">
        <v>0</v>
      </c>
      <c r="N50" s="112"/>
      <c r="O50" s="21">
        <v>22238.15</v>
      </c>
    </row>
    <row r="51" spans="1:15" ht="60" customHeight="1" x14ac:dyDescent="0.25">
      <c r="A51" s="110" t="s">
        <v>580</v>
      </c>
      <c r="B51" s="110"/>
      <c r="C51" s="110"/>
      <c r="D51" s="110"/>
      <c r="E51" s="70"/>
      <c r="F51" s="71"/>
      <c r="G51" s="72"/>
      <c r="H51" s="73"/>
      <c r="I51" s="74"/>
      <c r="J51" s="75"/>
      <c r="K51" s="75"/>
    </row>
    <row r="52" spans="1:15" ht="60" customHeight="1" x14ac:dyDescent="0.25">
      <c r="A52" s="76" t="s">
        <v>228</v>
      </c>
      <c r="B52" s="104" t="s">
        <v>7</v>
      </c>
      <c r="C52" s="104" t="s">
        <v>229</v>
      </c>
      <c r="D52" s="105" t="s">
        <v>10</v>
      </c>
      <c r="E52" s="106" t="s">
        <v>11</v>
      </c>
      <c r="F52" s="105" t="s">
        <v>230</v>
      </c>
      <c r="G52" s="107" t="s">
        <v>581</v>
      </c>
      <c r="H52" s="76" t="s">
        <v>231</v>
      </c>
      <c r="I52" s="76" t="s">
        <v>232</v>
      </c>
      <c r="J52" s="108" t="s">
        <v>5</v>
      </c>
    </row>
    <row r="53" spans="1:15" ht="60" customHeight="1" x14ac:dyDescent="0.25">
      <c r="A53" s="19" t="s">
        <v>233</v>
      </c>
      <c r="B53" s="24" t="s">
        <v>234</v>
      </c>
      <c r="C53" s="17" t="s">
        <v>235</v>
      </c>
      <c r="D53" s="77" t="s">
        <v>236</v>
      </c>
      <c r="E53" s="102">
        <v>59399.76</v>
      </c>
      <c r="F53" s="78">
        <v>45789.87</v>
      </c>
      <c r="G53" s="79" t="s">
        <v>237</v>
      </c>
      <c r="H53" s="24" t="s">
        <v>238</v>
      </c>
      <c r="I53" s="24" t="s">
        <v>239</v>
      </c>
      <c r="J53" s="80" t="s">
        <v>240</v>
      </c>
    </row>
    <row r="54" spans="1:15" ht="60" customHeight="1" x14ac:dyDescent="0.25">
      <c r="A54" s="19" t="s">
        <v>241</v>
      </c>
      <c r="B54" s="24" t="s">
        <v>242</v>
      </c>
      <c r="C54" s="17" t="s">
        <v>243</v>
      </c>
      <c r="D54" s="17" t="s">
        <v>244</v>
      </c>
      <c r="E54" s="102">
        <v>13930</v>
      </c>
      <c r="F54" s="81" t="s">
        <v>244</v>
      </c>
      <c r="G54" s="79" t="s">
        <v>163</v>
      </c>
      <c r="H54" s="24" t="s">
        <v>245</v>
      </c>
      <c r="I54" s="82" t="s">
        <v>246</v>
      </c>
      <c r="J54" s="26">
        <v>45310</v>
      </c>
    </row>
    <row r="55" spans="1:15" ht="126.75" customHeight="1" x14ac:dyDescent="0.25">
      <c r="A55" s="19" t="s">
        <v>247</v>
      </c>
      <c r="B55" s="24" t="s">
        <v>248</v>
      </c>
      <c r="C55" s="17" t="s">
        <v>249</v>
      </c>
      <c r="D55" s="17" t="s">
        <v>250</v>
      </c>
      <c r="E55" s="102">
        <v>19950</v>
      </c>
      <c r="F55" s="81" t="s">
        <v>251</v>
      </c>
      <c r="G55" s="79" t="s">
        <v>163</v>
      </c>
      <c r="H55" s="24" t="s">
        <v>252</v>
      </c>
      <c r="I55" s="24" t="s">
        <v>253</v>
      </c>
      <c r="J55" s="26">
        <v>45302</v>
      </c>
    </row>
    <row r="56" spans="1:15" ht="60" customHeight="1" x14ac:dyDescent="0.25">
      <c r="A56" s="24" t="s">
        <v>254</v>
      </c>
      <c r="B56" s="24" t="s">
        <v>255</v>
      </c>
      <c r="C56" s="17" t="s">
        <v>256</v>
      </c>
      <c r="D56" s="17" t="s">
        <v>257</v>
      </c>
      <c r="E56" s="102">
        <v>9782.5</v>
      </c>
      <c r="F56" s="81" t="s">
        <v>258</v>
      </c>
      <c r="G56" s="79" t="s">
        <v>163</v>
      </c>
      <c r="H56" s="24" t="s">
        <v>259</v>
      </c>
      <c r="I56" s="17" t="s">
        <v>260</v>
      </c>
      <c r="J56" s="26">
        <v>45330</v>
      </c>
    </row>
    <row r="57" spans="1:15" ht="60" customHeight="1" x14ac:dyDescent="0.25">
      <c r="A57" s="24" t="s">
        <v>261</v>
      </c>
      <c r="B57" s="24" t="s">
        <v>262</v>
      </c>
      <c r="C57" s="17" t="s">
        <v>263</v>
      </c>
      <c r="D57" s="17" t="s">
        <v>264</v>
      </c>
      <c r="E57" s="101">
        <v>33460</v>
      </c>
      <c r="F57" s="17" t="s">
        <v>265</v>
      </c>
      <c r="G57" s="79" t="s">
        <v>163</v>
      </c>
      <c r="H57" s="24" t="s">
        <v>266</v>
      </c>
      <c r="I57" s="17" t="s">
        <v>260</v>
      </c>
      <c r="J57" s="26">
        <v>45331</v>
      </c>
    </row>
    <row r="58" spans="1:15" ht="60" customHeight="1" x14ac:dyDescent="0.25">
      <c r="A58" s="24" t="s">
        <v>267</v>
      </c>
      <c r="B58" s="17" t="s">
        <v>268</v>
      </c>
      <c r="C58" s="17" t="s">
        <v>269</v>
      </c>
      <c r="D58" s="17" t="s">
        <v>270</v>
      </c>
      <c r="E58" s="101">
        <v>18385.5</v>
      </c>
      <c r="F58" s="17" t="s">
        <v>271</v>
      </c>
      <c r="G58" s="79" t="s">
        <v>163</v>
      </c>
      <c r="H58" s="83" t="s">
        <v>272</v>
      </c>
      <c r="I58" s="17" t="s">
        <v>260</v>
      </c>
      <c r="J58" s="26">
        <v>45355</v>
      </c>
    </row>
    <row r="59" spans="1:15" ht="94.5" customHeight="1" x14ac:dyDescent="0.25">
      <c r="A59" s="24" t="s">
        <v>273</v>
      </c>
      <c r="B59" s="82"/>
      <c r="C59" s="86"/>
      <c r="D59" s="17" t="s">
        <v>274</v>
      </c>
      <c r="E59" s="101"/>
      <c r="F59" s="86"/>
      <c r="G59" s="80"/>
      <c r="H59" s="24" t="s">
        <v>275</v>
      </c>
      <c r="I59" s="87" t="s">
        <v>276</v>
      </c>
      <c r="J59" s="80"/>
    </row>
    <row r="60" spans="1:15" ht="60" customHeight="1" x14ac:dyDescent="0.25">
      <c r="A60" s="24" t="s">
        <v>277</v>
      </c>
      <c r="B60" s="17" t="s">
        <v>278</v>
      </c>
      <c r="C60" s="17" t="s">
        <v>279</v>
      </c>
      <c r="D60" s="17" t="s">
        <v>280</v>
      </c>
      <c r="E60" s="101">
        <v>3059.56</v>
      </c>
      <c r="F60" s="17" t="s">
        <v>281</v>
      </c>
      <c r="G60" s="80" t="s">
        <v>282</v>
      </c>
      <c r="H60" s="24" t="s">
        <v>283</v>
      </c>
      <c r="I60" s="82"/>
      <c r="J60" s="26">
        <v>45469</v>
      </c>
    </row>
    <row r="61" spans="1:15" ht="60" customHeight="1" x14ac:dyDescent="0.25">
      <c r="A61" s="24" t="s">
        <v>284</v>
      </c>
      <c r="B61" s="17" t="s">
        <v>285</v>
      </c>
      <c r="C61" s="17" t="s">
        <v>286</v>
      </c>
      <c r="D61" s="17" t="s">
        <v>287</v>
      </c>
      <c r="E61" s="101">
        <v>3739.46</v>
      </c>
      <c r="F61" s="17" t="s">
        <v>288</v>
      </c>
      <c r="G61" s="80"/>
      <c r="H61" s="24" t="s">
        <v>289</v>
      </c>
      <c r="I61" s="83"/>
      <c r="J61" s="26">
        <v>45464</v>
      </c>
    </row>
    <row r="62" spans="1:15" ht="60" customHeight="1" x14ac:dyDescent="0.25">
      <c r="A62" s="24" t="s">
        <v>290</v>
      </c>
      <c r="B62" s="24" t="s">
        <v>291</v>
      </c>
      <c r="C62" s="17" t="s">
        <v>292</v>
      </c>
      <c r="D62" s="17" t="s">
        <v>293</v>
      </c>
      <c r="E62" s="101">
        <v>30363.3</v>
      </c>
      <c r="F62" s="17" t="s">
        <v>294</v>
      </c>
      <c r="G62" s="79" t="s">
        <v>163</v>
      </c>
      <c r="H62" s="24" t="s">
        <v>295</v>
      </c>
      <c r="I62" s="17" t="s">
        <v>260</v>
      </c>
      <c r="J62" s="26">
        <v>45364</v>
      </c>
    </row>
    <row r="63" spans="1:15" ht="60" customHeight="1" x14ac:dyDescent="0.25">
      <c r="A63" s="49" t="s">
        <v>296</v>
      </c>
      <c r="B63" s="85" t="s">
        <v>577</v>
      </c>
      <c r="C63" s="86"/>
      <c r="D63" s="77"/>
      <c r="E63" s="101"/>
      <c r="F63" s="100"/>
      <c r="G63" s="80" t="s">
        <v>237</v>
      </c>
      <c r="H63" s="80"/>
      <c r="I63" s="80"/>
      <c r="J63" s="80"/>
    </row>
    <row r="64" spans="1:15" ht="89.25" customHeight="1" x14ac:dyDescent="0.25">
      <c r="A64" s="24" t="s">
        <v>297</v>
      </c>
      <c r="B64" s="24" t="s">
        <v>298</v>
      </c>
      <c r="C64" s="17" t="s">
        <v>299</v>
      </c>
      <c r="D64" s="17" t="s">
        <v>300</v>
      </c>
      <c r="E64" s="101"/>
      <c r="F64" s="17" t="s">
        <v>301</v>
      </c>
      <c r="G64" s="82" t="s">
        <v>302</v>
      </c>
      <c r="H64" s="24" t="s">
        <v>303</v>
      </c>
      <c r="I64" s="87" t="s">
        <v>304</v>
      </c>
      <c r="J64" s="26">
        <v>45516</v>
      </c>
    </row>
    <row r="65" spans="1:10" ht="78" customHeight="1" x14ac:dyDescent="0.25">
      <c r="A65" s="24" t="s">
        <v>305</v>
      </c>
      <c r="B65" s="85" t="s">
        <v>306</v>
      </c>
      <c r="C65" s="17" t="s">
        <v>307</v>
      </c>
      <c r="D65" s="17" t="s">
        <v>308</v>
      </c>
      <c r="E65" s="51"/>
      <c r="F65" s="17" t="s">
        <v>309</v>
      </c>
      <c r="G65" s="82" t="s">
        <v>582</v>
      </c>
      <c r="H65" s="24" t="s">
        <v>310</v>
      </c>
      <c r="I65" s="17" t="s">
        <v>311</v>
      </c>
      <c r="J65" s="26">
        <v>45483</v>
      </c>
    </row>
    <row r="66" spans="1:10" ht="85.5" customHeight="1" x14ac:dyDescent="0.25">
      <c r="A66" s="93" t="s">
        <v>312</v>
      </c>
      <c r="B66" s="90" t="s">
        <v>313</v>
      </c>
      <c r="C66" s="90" t="s">
        <v>314</v>
      </c>
      <c r="D66" s="90" t="s">
        <v>315</v>
      </c>
      <c r="E66" s="101">
        <v>420</v>
      </c>
      <c r="F66" s="48" t="s">
        <v>316</v>
      </c>
      <c r="G66" s="109" t="s">
        <v>98</v>
      </c>
      <c r="H66" s="99" t="s">
        <v>317</v>
      </c>
      <c r="I66" s="90" t="s">
        <v>318</v>
      </c>
      <c r="J66" s="17" t="s">
        <v>319</v>
      </c>
    </row>
    <row r="67" spans="1:10" ht="78" customHeight="1" x14ac:dyDescent="0.25">
      <c r="A67" s="19" t="s">
        <v>320</v>
      </c>
      <c r="B67" s="88"/>
      <c r="C67" s="88"/>
      <c r="D67" s="48" t="s">
        <v>321</v>
      </c>
      <c r="E67" s="101"/>
      <c r="F67" s="89"/>
      <c r="G67" s="82" t="s">
        <v>98</v>
      </c>
      <c r="H67" s="87" t="s">
        <v>322</v>
      </c>
      <c r="I67" s="87" t="s">
        <v>323</v>
      </c>
      <c r="J67" s="80"/>
    </row>
    <row r="68" spans="1:10" ht="60" customHeight="1" x14ac:dyDescent="0.25">
      <c r="A68" s="24" t="s">
        <v>324</v>
      </c>
      <c r="B68" s="17" t="s">
        <v>325</v>
      </c>
      <c r="C68" s="17" t="s">
        <v>326</v>
      </c>
      <c r="D68" s="17" t="s">
        <v>327</v>
      </c>
      <c r="E68" s="101">
        <v>3980.9</v>
      </c>
      <c r="F68" s="81" t="s">
        <v>328</v>
      </c>
      <c r="G68" s="82" t="s">
        <v>98</v>
      </c>
      <c r="H68" s="24" t="s">
        <v>329</v>
      </c>
      <c r="I68" s="82"/>
      <c r="J68" s="26">
        <v>45485</v>
      </c>
    </row>
    <row r="69" spans="1:10" ht="60" customHeight="1" x14ac:dyDescent="0.25">
      <c r="A69" s="24" t="s">
        <v>330</v>
      </c>
      <c r="B69" s="17" t="s">
        <v>325</v>
      </c>
      <c r="C69" s="17" t="s">
        <v>326</v>
      </c>
      <c r="D69" s="17" t="s">
        <v>331</v>
      </c>
      <c r="E69" s="101">
        <v>3836</v>
      </c>
      <c r="F69" s="81" t="s">
        <v>332</v>
      </c>
      <c r="G69" s="82" t="s">
        <v>98</v>
      </c>
      <c r="H69" s="24" t="s">
        <v>333</v>
      </c>
      <c r="I69" s="82"/>
      <c r="J69" s="17" t="s">
        <v>334</v>
      </c>
    </row>
    <row r="70" spans="1:10" ht="60" customHeight="1" x14ac:dyDescent="0.25">
      <c r="A70" s="24" t="s">
        <v>335</v>
      </c>
      <c r="B70" s="17" t="s">
        <v>325</v>
      </c>
      <c r="C70" s="17" t="s">
        <v>326</v>
      </c>
      <c r="D70" s="17" t="s">
        <v>336</v>
      </c>
      <c r="E70" s="101">
        <v>681.1</v>
      </c>
      <c r="F70" s="81" t="s">
        <v>337</v>
      </c>
      <c r="G70" s="82" t="s">
        <v>98</v>
      </c>
      <c r="H70" s="24" t="s">
        <v>338</v>
      </c>
      <c r="I70" s="17"/>
      <c r="J70" s="17" t="s">
        <v>334</v>
      </c>
    </row>
    <row r="71" spans="1:10" ht="60" customHeight="1" x14ac:dyDescent="0.25">
      <c r="A71" s="93" t="s">
        <v>339</v>
      </c>
      <c r="B71" s="17" t="s">
        <v>325</v>
      </c>
      <c r="C71" s="17" t="s">
        <v>326</v>
      </c>
      <c r="D71" s="17" t="s">
        <v>340</v>
      </c>
      <c r="E71" s="101">
        <v>814.1</v>
      </c>
      <c r="F71" s="81" t="s">
        <v>341</v>
      </c>
      <c r="G71" s="82" t="s">
        <v>98</v>
      </c>
      <c r="H71" s="17" t="s">
        <v>342</v>
      </c>
      <c r="I71" s="17"/>
      <c r="J71" s="26">
        <v>45485</v>
      </c>
    </row>
    <row r="72" spans="1:10" ht="84" customHeight="1" x14ac:dyDescent="0.25">
      <c r="A72" s="24" t="s">
        <v>343</v>
      </c>
      <c r="B72" s="24" t="s">
        <v>578</v>
      </c>
      <c r="C72" s="17"/>
      <c r="D72" s="17" t="s">
        <v>344</v>
      </c>
      <c r="E72" s="101"/>
      <c r="F72" s="81"/>
      <c r="G72" s="24"/>
      <c r="H72" s="24" t="s">
        <v>345</v>
      </c>
      <c r="I72" s="24" t="s">
        <v>346</v>
      </c>
      <c r="J72" s="17"/>
    </row>
    <row r="73" spans="1:10" ht="60" customHeight="1" x14ac:dyDescent="0.25">
      <c r="A73" s="84" t="s">
        <v>347</v>
      </c>
      <c r="B73" s="24" t="s">
        <v>348</v>
      </c>
      <c r="C73" s="17" t="s">
        <v>349</v>
      </c>
      <c r="D73" s="17" t="s">
        <v>350</v>
      </c>
      <c r="E73" s="101">
        <v>969.93</v>
      </c>
      <c r="F73" s="81" t="s">
        <v>351</v>
      </c>
      <c r="G73" s="82" t="s">
        <v>98</v>
      </c>
      <c r="H73" s="24" t="s">
        <v>352</v>
      </c>
      <c r="I73" s="17" t="s">
        <v>353</v>
      </c>
      <c r="J73" s="17" t="s">
        <v>354</v>
      </c>
    </row>
    <row r="74" spans="1:10" ht="85.5" customHeight="1" x14ac:dyDescent="0.25">
      <c r="A74" s="24" t="s">
        <v>355</v>
      </c>
      <c r="B74" s="17" t="s">
        <v>356</v>
      </c>
      <c r="C74" s="17" t="s">
        <v>357</v>
      </c>
      <c r="D74" s="17" t="s">
        <v>358</v>
      </c>
      <c r="E74" s="101">
        <v>6125</v>
      </c>
      <c r="F74" s="81" t="s">
        <v>359</v>
      </c>
      <c r="G74" s="24"/>
      <c r="H74" s="24" t="s">
        <v>360</v>
      </c>
      <c r="I74" s="17" t="s">
        <v>361</v>
      </c>
      <c r="J74" s="17" t="s">
        <v>362</v>
      </c>
    </row>
    <row r="75" spans="1:10" ht="95.25" customHeight="1" x14ac:dyDescent="0.25">
      <c r="A75" s="24" t="s">
        <v>363</v>
      </c>
      <c r="B75" s="17" t="s">
        <v>325</v>
      </c>
      <c r="C75" s="17" t="s">
        <v>326</v>
      </c>
      <c r="D75" s="17" t="s">
        <v>364</v>
      </c>
      <c r="E75" s="101">
        <v>3256.4</v>
      </c>
      <c r="F75" s="81" t="s">
        <v>365</v>
      </c>
      <c r="G75" s="24" t="s">
        <v>366</v>
      </c>
      <c r="H75" s="87" t="s">
        <v>367</v>
      </c>
      <c r="I75" s="17" t="s">
        <v>368</v>
      </c>
      <c r="J75" s="17" t="s">
        <v>369</v>
      </c>
    </row>
    <row r="76" spans="1:10" ht="87.75" customHeight="1" x14ac:dyDescent="0.25">
      <c r="A76" s="24" t="s">
        <v>370</v>
      </c>
      <c r="B76" s="24" t="s">
        <v>371</v>
      </c>
      <c r="C76" s="17"/>
      <c r="D76" s="17" t="s">
        <v>372</v>
      </c>
      <c r="E76" s="101">
        <v>3901.8</v>
      </c>
      <c r="F76" s="81"/>
      <c r="G76" s="17" t="s">
        <v>373</v>
      </c>
      <c r="H76" s="87" t="s">
        <v>374</v>
      </c>
      <c r="I76" s="17" t="s">
        <v>375</v>
      </c>
      <c r="J76" s="17"/>
    </row>
    <row r="77" spans="1:10" ht="94.5" customHeight="1" x14ac:dyDescent="0.25">
      <c r="A77" s="24" t="s">
        <v>376</v>
      </c>
      <c r="B77" s="17" t="s">
        <v>325</v>
      </c>
      <c r="C77" s="17" t="s">
        <v>326</v>
      </c>
      <c r="D77" s="17" t="s">
        <v>377</v>
      </c>
      <c r="E77" s="101">
        <v>7245</v>
      </c>
      <c r="F77" s="81" t="s">
        <v>378</v>
      </c>
      <c r="G77" s="17" t="s">
        <v>373</v>
      </c>
      <c r="H77" s="87" t="s">
        <v>379</v>
      </c>
      <c r="I77" s="17" t="s">
        <v>380</v>
      </c>
      <c r="J77" s="26">
        <v>45511</v>
      </c>
    </row>
    <row r="78" spans="1:10" ht="60" customHeight="1" x14ac:dyDescent="0.25">
      <c r="A78" s="24" t="s">
        <v>381</v>
      </c>
      <c r="B78" s="17" t="s">
        <v>382</v>
      </c>
      <c r="C78" s="17" t="s">
        <v>383</v>
      </c>
      <c r="D78" s="17" t="s">
        <v>384</v>
      </c>
      <c r="E78" s="101">
        <v>7498.66</v>
      </c>
      <c r="F78" s="17" t="s">
        <v>385</v>
      </c>
      <c r="G78" s="17" t="s">
        <v>366</v>
      </c>
      <c r="H78" s="87" t="s">
        <v>386</v>
      </c>
      <c r="I78" s="17" t="s">
        <v>380</v>
      </c>
      <c r="J78" s="26">
        <v>45496</v>
      </c>
    </row>
    <row r="79" spans="1:10" ht="108.75" customHeight="1" x14ac:dyDescent="0.25">
      <c r="A79" s="24" t="s">
        <v>387</v>
      </c>
      <c r="B79" s="17"/>
      <c r="C79" s="17"/>
      <c r="D79" s="17" t="s">
        <v>388</v>
      </c>
      <c r="E79" s="101">
        <v>12769.4</v>
      </c>
      <c r="F79" s="17"/>
      <c r="G79" s="17" t="s">
        <v>389</v>
      </c>
      <c r="H79" s="87" t="s">
        <v>390</v>
      </c>
      <c r="I79" s="48" t="s">
        <v>391</v>
      </c>
      <c r="J79" s="17"/>
    </row>
    <row r="80" spans="1:10" ht="102" customHeight="1" x14ac:dyDescent="0.25">
      <c r="A80" s="24" t="s">
        <v>392</v>
      </c>
      <c r="B80" s="24" t="s">
        <v>393</v>
      </c>
      <c r="C80" s="17" t="s">
        <v>394</v>
      </c>
      <c r="D80" s="17" t="s">
        <v>395</v>
      </c>
      <c r="E80" s="101">
        <v>3468.5</v>
      </c>
      <c r="F80" s="17" t="s">
        <v>396</v>
      </c>
      <c r="G80" s="17" t="s">
        <v>397</v>
      </c>
      <c r="H80" s="91" t="s">
        <v>392</v>
      </c>
      <c r="I80" s="17"/>
      <c r="J80" s="17"/>
    </row>
    <row r="81" spans="1:10" ht="113.25" customHeight="1" x14ac:dyDescent="0.25">
      <c r="A81" s="24" t="s">
        <v>398</v>
      </c>
      <c r="B81" s="17" t="s">
        <v>325</v>
      </c>
      <c r="C81" s="17" t="s">
        <v>326</v>
      </c>
      <c r="D81" s="17" t="s">
        <v>399</v>
      </c>
      <c r="E81" s="101">
        <v>3100.3</v>
      </c>
      <c r="F81" s="17" t="s">
        <v>400</v>
      </c>
      <c r="G81" s="17" t="s">
        <v>401</v>
      </c>
      <c r="H81" s="91" t="s">
        <v>398</v>
      </c>
      <c r="I81" s="17"/>
      <c r="J81" s="26">
        <v>45547</v>
      </c>
    </row>
    <row r="82" spans="1:10" ht="94.5" customHeight="1" x14ac:dyDescent="0.25">
      <c r="A82" s="24" t="s">
        <v>402</v>
      </c>
      <c r="B82" s="24" t="s">
        <v>393</v>
      </c>
      <c r="C82" s="17" t="s">
        <v>394</v>
      </c>
      <c r="D82" s="17" t="s">
        <v>403</v>
      </c>
      <c r="E82" s="101">
        <v>3100.3</v>
      </c>
      <c r="F82" s="17" t="s">
        <v>404</v>
      </c>
      <c r="G82" s="17" t="s">
        <v>405</v>
      </c>
      <c r="H82" s="91" t="s">
        <v>402</v>
      </c>
      <c r="I82" s="17"/>
      <c r="J82" s="26">
        <v>45547</v>
      </c>
    </row>
    <row r="83" spans="1:10" ht="100.5" customHeight="1" x14ac:dyDescent="0.25">
      <c r="A83" s="93" t="s">
        <v>406</v>
      </c>
      <c r="B83" s="48" t="s">
        <v>407</v>
      </c>
      <c r="C83" s="90" t="s">
        <v>326</v>
      </c>
      <c r="D83" s="48" t="s">
        <v>399</v>
      </c>
      <c r="E83" s="101">
        <v>3100.3</v>
      </c>
      <c r="F83" s="48" t="s">
        <v>400</v>
      </c>
      <c r="G83" s="90" t="s">
        <v>408</v>
      </c>
      <c r="H83" s="91" t="s">
        <v>406</v>
      </c>
      <c r="I83" s="17"/>
      <c r="J83" s="26">
        <v>45547</v>
      </c>
    </row>
    <row r="84" spans="1:10" ht="60" customHeight="1" x14ac:dyDescent="0.25">
      <c r="A84" s="24" t="s">
        <v>579</v>
      </c>
      <c r="B84" s="17" t="s">
        <v>409</v>
      </c>
      <c r="C84" s="17"/>
      <c r="D84" s="17"/>
      <c r="E84" s="101"/>
      <c r="F84" s="17"/>
      <c r="G84" s="17" t="s">
        <v>237</v>
      </c>
      <c r="H84" s="17"/>
      <c r="I84" s="17"/>
      <c r="J84" s="17"/>
    </row>
    <row r="85" spans="1:10" ht="60" customHeight="1" x14ac:dyDescent="0.25">
      <c r="A85" s="24" t="s">
        <v>410</v>
      </c>
      <c r="B85" s="24" t="s">
        <v>382</v>
      </c>
      <c r="C85" s="17" t="s">
        <v>383</v>
      </c>
      <c r="D85" s="17" t="s">
        <v>411</v>
      </c>
      <c r="E85" s="101">
        <v>8303.1200000000008</v>
      </c>
      <c r="F85" s="17" t="s">
        <v>412</v>
      </c>
      <c r="G85" s="24" t="s">
        <v>413</v>
      </c>
      <c r="H85" s="94" t="s">
        <v>414</v>
      </c>
      <c r="I85" s="17" t="s">
        <v>583</v>
      </c>
      <c r="J85" s="26">
        <v>45520</v>
      </c>
    </row>
    <row r="86" spans="1:10" ht="60" customHeight="1" x14ac:dyDescent="0.25">
      <c r="A86" s="24" t="s">
        <v>415</v>
      </c>
      <c r="B86" s="24" t="s">
        <v>416</v>
      </c>
      <c r="C86" s="17" t="s">
        <v>417</v>
      </c>
      <c r="D86" s="17" t="s">
        <v>418</v>
      </c>
      <c r="E86" s="101">
        <v>54761</v>
      </c>
      <c r="F86" s="17" t="s">
        <v>419</v>
      </c>
      <c r="G86" s="17" t="s">
        <v>420</v>
      </c>
      <c r="H86" s="94" t="s">
        <v>421</v>
      </c>
      <c r="I86" s="17" t="s">
        <v>422</v>
      </c>
      <c r="J86" s="26">
        <v>45587</v>
      </c>
    </row>
    <row r="87" spans="1:10" ht="117" customHeight="1" x14ac:dyDescent="0.25">
      <c r="A87" s="24" t="s">
        <v>423</v>
      </c>
      <c r="B87" s="24" t="s">
        <v>424</v>
      </c>
      <c r="C87" s="17" t="s">
        <v>425</v>
      </c>
      <c r="D87" s="17" t="s">
        <v>426</v>
      </c>
      <c r="E87" s="101">
        <v>56000</v>
      </c>
      <c r="F87" s="48" t="s">
        <v>427</v>
      </c>
      <c r="G87" s="17" t="s">
        <v>428</v>
      </c>
      <c r="H87" s="94" t="s">
        <v>429</v>
      </c>
      <c r="I87" s="17" t="s">
        <v>430</v>
      </c>
      <c r="J87" s="26">
        <v>45728</v>
      </c>
    </row>
    <row r="88" spans="1:10" ht="60" customHeight="1" x14ac:dyDescent="0.25">
      <c r="A88" s="24" t="s">
        <v>431</v>
      </c>
      <c r="B88" s="17" t="s">
        <v>432</v>
      </c>
      <c r="C88" s="17" t="s">
        <v>433</v>
      </c>
      <c r="D88" s="17" t="s">
        <v>434</v>
      </c>
      <c r="E88" s="101">
        <v>4900</v>
      </c>
      <c r="F88" s="48" t="s">
        <v>435</v>
      </c>
      <c r="G88" s="17" t="s">
        <v>436</v>
      </c>
      <c r="H88" s="95" t="s">
        <v>437</v>
      </c>
      <c r="I88" s="24" t="s">
        <v>438</v>
      </c>
      <c r="J88" s="17" t="s">
        <v>439</v>
      </c>
    </row>
    <row r="89" spans="1:10" ht="145.5" customHeight="1" x14ac:dyDescent="0.25">
      <c r="A89" s="24" t="s">
        <v>440</v>
      </c>
      <c r="B89" s="17" t="s">
        <v>441</v>
      </c>
      <c r="C89" s="17" t="s">
        <v>442</v>
      </c>
      <c r="D89" s="17" t="s">
        <v>443</v>
      </c>
      <c r="E89" s="101">
        <v>10478.02</v>
      </c>
      <c r="F89" s="48" t="s">
        <v>444</v>
      </c>
      <c r="G89" s="24" t="s">
        <v>445</v>
      </c>
      <c r="H89" s="95" t="s">
        <v>446</v>
      </c>
      <c r="I89" s="95" t="s">
        <v>447</v>
      </c>
      <c r="J89" s="17" t="s">
        <v>448</v>
      </c>
    </row>
    <row r="90" spans="1:10" ht="100.5" customHeight="1" x14ac:dyDescent="0.25">
      <c r="A90" s="92" t="s">
        <v>449</v>
      </c>
      <c r="B90" s="92" t="s">
        <v>382</v>
      </c>
      <c r="C90" s="96" t="s">
        <v>450</v>
      </c>
      <c r="D90" s="92" t="s">
        <v>451</v>
      </c>
      <c r="E90" s="101">
        <v>11319.87</v>
      </c>
      <c r="F90" s="48" t="s">
        <v>452</v>
      </c>
      <c r="G90" s="17" t="s">
        <v>453</v>
      </c>
      <c r="H90" s="94" t="s">
        <v>454</v>
      </c>
      <c r="I90" s="17" t="s">
        <v>455</v>
      </c>
      <c r="J90" s="17" t="s">
        <v>456</v>
      </c>
    </row>
    <row r="91" spans="1:10" ht="60" customHeight="1" x14ac:dyDescent="0.25">
      <c r="A91" s="17" t="s">
        <v>457</v>
      </c>
      <c r="B91" s="17" t="s">
        <v>458</v>
      </c>
      <c r="C91" s="17" t="s">
        <v>459</v>
      </c>
      <c r="D91" s="17" t="s">
        <v>460</v>
      </c>
      <c r="E91" s="101">
        <v>11046.45</v>
      </c>
      <c r="F91" s="17" t="s">
        <v>461</v>
      </c>
      <c r="G91" s="17" t="s">
        <v>462</v>
      </c>
      <c r="H91" s="94" t="s">
        <v>463</v>
      </c>
      <c r="I91" s="17" t="s">
        <v>455</v>
      </c>
      <c r="J91" s="17" t="s">
        <v>464</v>
      </c>
    </row>
    <row r="92" spans="1:10" ht="60" customHeight="1" x14ac:dyDescent="0.25">
      <c r="A92" s="17" t="s">
        <v>465</v>
      </c>
      <c r="B92" s="24" t="s">
        <v>466</v>
      </c>
      <c r="C92" s="17"/>
      <c r="D92" s="17"/>
      <c r="E92" s="101"/>
      <c r="F92" s="17"/>
      <c r="G92" s="17" t="s">
        <v>420</v>
      </c>
      <c r="H92" s="17"/>
      <c r="I92" s="17"/>
      <c r="J92" s="17"/>
    </row>
    <row r="93" spans="1:10" ht="60" customHeight="1" x14ac:dyDescent="0.25">
      <c r="A93" s="17" t="s">
        <v>467</v>
      </c>
      <c r="B93" s="17" t="s">
        <v>468</v>
      </c>
      <c r="C93" s="17" t="s">
        <v>469</v>
      </c>
      <c r="D93" s="17" t="s">
        <v>470</v>
      </c>
      <c r="E93" s="101">
        <v>1826.66</v>
      </c>
      <c r="F93" s="17" t="s">
        <v>471</v>
      </c>
      <c r="G93" s="17" t="s">
        <v>420</v>
      </c>
      <c r="H93" s="97" t="s">
        <v>472</v>
      </c>
      <c r="I93" s="17" t="s">
        <v>473</v>
      </c>
      <c r="J93" s="17" t="s">
        <v>474</v>
      </c>
    </row>
    <row r="94" spans="1:10" ht="60" customHeight="1" x14ac:dyDescent="0.25">
      <c r="A94" s="24" t="s">
        <v>475</v>
      </c>
      <c r="B94" s="24" t="s">
        <v>476</v>
      </c>
      <c r="C94" s="17" t="s">
        <v>477</v>
      </c>
      <c r="D94" s="17" t="s">
        <v>478</v>
      </c>
      <c r="E94" s="101">
        <v>6510</v>
      </c>
      <c r="F94" s="17" t="s">
        <v>479</v>
      </c>
      <c r="G94" s="17" t="s">
        <v>420</v>
      </c>
      <c r="H94" s="97" t="s">
        <v>480</v>
      </c>
      <c r="I94" s="17" t="s">
        <v>473</v>
      </c>
      <c r="J94" s="17" t="s">
        <v>481</v>
      </c>
    </row>
    <row r="95" spans="1:10" ht="120.75" customHeight="1" x14ac:dyDescent="0.25">
      <c r="A95" s="24" t="s">
        <v>482</v>
      </c>
      <c r="B95" s="17" t="s">
        <v>483</v>
      </c>
      <c r="C95" s="17" t="s">
        <v>484</v>
      </c>
      <c r="D95" s="17" t="s">
        <v>485</v>
      </c>
      <c r="E95" s="101">
        <v>3150</v>
      </c>
      <c r="F95" s="17" t="s">
        <v>486</v>
      </c>
      <c r="G95" s="17" t="s">
        <v>420</v>
      </c>
      <c r="H95" s="97" t="s">
        <v>487</v>
      </c>
      <c r="I95" s="17" t="s">
        <v>488</v>
      </c>
      <c r="J95" s="26">
        <v>45622</v>
      </c>
    </row>
    <row r="96" spans="1:10" ht="87.75" customHeight="1" x14ac:dyDescent="0.25">
      <c r="A96" s="24" t="s">
        <v>489</v>
      </c>
      <c r="B96" s="17" t="s">
        <v>490</v>
      </c>
      <c r="C96" s="17" t="s">
        <v>314</v>
      </c>
      <c r="D96" s="17" t="s">
        <v>491</v>
      </c>
      <c r="E96" s="101">
        <v>1958.96</v>
      </c>
      <c r="F96" s="17" t="s">
        <v>492</v>
      </c>
      <c r="G96" s="17" t="s">
        <v>420</v>
      </c>
      <c r="H96" s="97" t="s">
        <v>493</v>
      </c>
      <c r="I96" s="17" t="s">
        <v>380</v>
      </c>
      <c r="J96" s="26">
        <v>45617</v>
      </c>
    </row>
    <row r="97" spans="1:10" ht="76.5" customHeight="1" x14ac:dyDescent="0.25">
      <c r="A97" s="24" t="s">
        <v>494</v>
      </c>
      <c r="B97" s="17" t="s">
        <v>407</v>
      </c>
      <c r="C97" s="17" t="s">
        <v>495</v>
      </c>
      <c r="D97" s="17" t="s">
        <v>496</v>
      </c>
      <c r="E97" s="101">
        <v>13048.07</v>
      </c>
      <c r="F97" s="17" t="s">
        <v>497</v>
      </c>
      <c r="G97" s="17" t="s">
        <v>420</v>
      </c>
      <c r="H97" s="97" t="s">
        <v>498</v>
      </c>
      <c r="I97" s="17" t="s">
        <v>499</v>
      </c>
      <c r="J97" s="26">
        <v>45631</v>
      </c>
    </row>
    <row r="98" spans="1:10" ht="60" customHeight="1" x14ac:dyDescent="0.25">
      <c r="A98" s="103" t="s">
        <v>500</v>
      </c>
      <c r="B98" s="103" t="s">
        <v>501</v>
      </c>
      <c r="C98" s="92" t="s">
        <v>502</v>
      </c>
      <c r="D98" s="92" t="s">
        <v>503</v>
      </c>
      <c r="E98" s="101">
        <v>10245.459999999999</v>
      </c>
      <c r="F98" s="48" t="s">
        <v>504</v>
      </c>
      <c r="G98" s="92" t="s">
        <v>420</v>
      </c>
      <c r="H98" s="98" t="s">
        <v>505</v>
      </c>
      <c r="I98" s="92" t="s">
        <v>499</v>
      </c>
      <c r="J98" s="92" t="s">
        <v>506</v>
      </c>
    </row>
    <row r="99" spans="1:10" ht="60" customHeight="1" x14ac:dyDescent="0.25">
      <c r="A99" s="24" t="s">
        <v>507</v>
      </c>
      <c r="B99" s="24" t="s">
        <v>508</v>
      </c>
      <c r="C99" s="17" t="s">
        <v>509</v>
      </c>
      <c r="D99" s="17" t="s">
        <v>510</v>
      </c>
      <c r="E99" s="101">
        <v>1992.53</v>
      </c>
      <c r="F99" s="17" t="s">
        <v>511</v>
      </c>
      <c r="G99" s="17" t="s">
        <v>420</v>
      </c>
      <c r="H99" s="97" t="s">
        <v>512</v>
      </c>
      <c r="I99" s="17" t="s">
        <v>513</v>
      </c>
      <c r="J99" s="17" t="s">
        <v>514</v>
      </c>
    </row>
    <row r="100" spans="1:10" ht="99.75" customHeight="1" x14ac:dyDescent="0.25">
      <c r="A100" s="24" t="s">
        <v>515</v>
      </c>
      <c r="B100" s="24" t="s">
        <v>516</v>
      </c>
      <c r="C100" s="17" t="s">
        <v>517</v>
      </c>
      <c r="D100" s="17" t="s">
        <v>518</v>
      </c>
      <c r="E100" s="101">
        <v>7350</v>
      </c>
      <c r="F100" s="17" t="s">
        <v>519</v>
      </c>
      <c r="G100" s="17" t="s">
        <v>420</v>
      </c>
      <c r="H100" s="97" t="s">
        <v>520</v>
      </c>
      <c r="I100" s="17"/>
      <c r="J100" s="17"/>
    </row>
    <row r="101" spans="1:10" ht="60" customHeight="1" x14ac:dyDescent="0.25">
      <c r="A101" s="24" t="s">
        <v>521</v>
      </c>
      <c r="B101" s="17" t="s">
        <v>522</v>
      </c>
      <c r="C101" s="17" t="s">
        <v>523</v>
      </c>
      <c r="D101" s="17" t="s">
        <v>524</v>
      </c>
      <c r="E101" s="101">
        <v>4963.21</v>
      </c>
      <c r="F101" s="17" t="s">
        <v>525</v>
      </c>
      <c r="G101" s="17" t="s">
        <v>420</v>
      </c>
      <c r="H101" s="97" t="s">
        <v>526</v>
      </c>
      <c r="I101" s="17" t="s">
        <v>260</v>
      </c>
      <c r="J101" s="26">
        <v>45618</v>
      </c>
    </row>
    <row r="102" spans="1:10" ht="108" customHeight="1" x14ac:dyDescent="0.25">
      <c r="A102" s="24" t="s">
        <v>527</v>
      </c>
      <c r="B102" s="24" t="s">
        <v>528</v>
      </c>
      <c r="C102" s="17" t="s">
        <v>529</v>
      </c>
      <c r="D102" s="17" t="s">
        <v>530</v>
      </c>
      <c r="E102" s="101">
        <v>6589.63</v>
      </c>
      <c r="F102" s="17" t="s">
        <v>531</v>
      </c>
      <c r="G102" s="17" t="s">
        <v>420</v>
      </c>
      <c r="H102" s="97" t="s">
        <v>532</v>
      </c>
      <c r="I102" s="97" t="s">
        <v>533</v>
      </c>
      <c r="J102" s="26">
        <v>45334</v>
      </c>
    </row>
    <row r="103" spans="1:10" ht="60" customHeight="1" x14ac:dyDescent="0.25">
      <c r="A103" s="84" t="s">
        <v>534</v>
      </c>
      <c r="B103" s="24" t="s">
        <v>535</v>
      </c>
      <c r="C103" s="17"/>
      <c r="D103" s="17"/>
      <c r="E103" s="101"/>
      <c r="F103" s="17"/>
      <c r="G103" s="17" t="s">
        <v>436</v>
      </c>
      <c r="H103" s="17"/>
      <c r="I103" s="17"/>
      <c r="J103" s="17"/>
    </row>
    <row r="104" spans="1:10" ht="60" customHeight="1" x14ac:dyDescent="0.25">
      <c r="A104" s="24" t="s">
        <v>536</v>
      </c>
      <c r="B104" s="24"/>
      <c r="C104" s="17"/>
      <c r="D104" s="17" t="s">
        <v>537</v>
      </c>
      <c r="E104" s="101">
        <v>6055</v>
      </c>
      <c r="F104" s="17"/>
      <c r="G104" s="17" t="s">
        <v>436</v>
      </c>
      <c r="H104" s="97" t="s">
        <v>538</v>
      </c>
      <c r="I104" s="17" t="s">
        <v>539</v>
      </c>
      <c r="J104" s="17"/>
    </row>
    <row r="105" spans="1:10" ht="60" customHeight="1" x14ac:dyDescent="0.25">
      <c r="A105" s="24" t="s">
        <v>540</v>
      </c>
      <c r="B105" s="24" t="s">
        <v>541</v>
      </c>
      <c r="C105" s="17" t="s">
        <v>542</v>
      </c>
      <c r="D105" s="17" t="s">
        <v>543</v>
      </c>
      <c r="E105" s="101">
        <v>2065</v>
      </c>
      <c r="F105" s="17" t="s">
        <v>544</v>
      </c>
      <c r="G105" s="17" t="s">
        <v>436</v>
      </c>
      <c r="H105" s="17" t="s">
        <v>545</v>
      </c>
      <c r="I105" s="17"/>
      <c r="J105" s="26">
        <v>45694</v>
      </c>
    </row>
    <row r="106" spans="1:10" ht="60" customHeight="1" x14ac:dyDescent="0.25">
      <c r="A106" s="24" t="s">
        <v>546</v>
      </c>
      <c r="B106" s="24" t="s">
        <v>535</v>
      </c>
      <c r="C106" s="17"/>
      <c r="D106" s="17"/>
      <c r="E106" s="101"/>
      <c r="F106" s="17"/>
      <c r="G106" s="17" t="s">
        <v>436</v>
      </c>
      <c r="H106" s="17" t="s">
        <v>547</v>
      </c>
      <c r="I106" s="17"/>
      <c r="J106" s="17"/>
    </row>
    <row r="107" spans="1:10" ht="61.5" customHeight="1" x14ac:dyDescent="0.25">
      <c r="A107" s="24" t="s">
        <v>548</v>
      </c>
      <c r="B107" s="24" t="s">
        <v>549</v>
      </c>
      <c r="C107" s="17" t="s">
        <v>550</v>
      </c>
      <c r="D107" s="17" t="s">
        <v>551</v>
      </c>
      <c r="E107" s="101">
        <v>2394</v>
      </c>
      <c r="F107" s="17" t="s">
        <v>552</v>
      </c>
      <c r="G107" s="17" t="s">
        <v>436</v>
      </c>
      <c r="H107" s="17" t="s">
        <v>553</v>
      </c>
      <c r="I107" s="17"/>
      <c r="J107" s="26">
        <v>45692</v>
      </c>
    </row>
    <row r="108" spans="1:10" ht="60" customHeight="1" x14ac:dyDescent="0.25">
      <c r="A108" s="24" t="s">
        <v>554</v>
      </c>
      <c r="B108" s="24" t="s">
        <v>535</v>
      </c>
      <c r="C108" s="17"/>
      <c r="D108" s="17"/>
      <c r="E108" s="101"/>
      <c r="F108" s="17"/>
      <c r="G108" s="17" t="s">
        <v>436</v>
      </c>
      <c r="H108" s="17"/>
      <c r="I108" s="17"/>
      <c r="J108" s="17"/>
    </row>
    <row r="109" spans="1:10" ht="99.75" customHeight="1" x14ac:dyDescent="0.25">
      <c r="A109" s="24" t="s">
        <v>555</v>
      </c>
      <c r="B109" s="24" t="s">
        <v>556</v>
      </c>
      <c r="C109" s="17" t="s">
        <v>557</v>
      </c>
      <c r="D109" s="17" t="s">
        <v>558</v>
      </c>
      <c r="E109" s="101">
        <v>19449.7</v>
      </c>
      <c r="F109" s="17" t="s">
        <v>559</v>
      </c>
      <c r="G109" s="17" t="s">
        <v>436</v>
      </c>
      <c r="H109" s="97" t="s">
        <v>560</v>
      </c>
      <c r="I109" s="97" t="s">
        <v>561</v>
      </c>
      <c r="J109" s="26">
        <v>45728</v>
      </c>
    </row>
    <row r="110" spans="1:10" ht="105.75" customHeight="1" x14ac:dyDescent="0.25">
      <c r="A110" s="24" t="s">
        <v>562</v>
      </c>
      <c r="B110" s="17"/>
      <c r="C110" s="17"/>
      <c r="D110" s="17" t="s">
        <v>563</v>
      </c>
      <c r="E110" s="101"/>
      <c r="F110" s="17"/>
      <c r="G110" s="17" t="s">
        <v>436</v>
      </c>
      <c r="H110" s="97" t="s">
        <v>564</v>
      </c>
      <c r="I110" s="97" t="s">
        <v>565</v>
      </c>
      <c r="J110" s="17"/>
    </row>
    <row r="111" spans="1:10" ht="83.25" customHeight="1" x14ac:dyDescent="0.25">
      <c r="A111" s="24" t="s">
        <v>566</v>
      </c>
      <c r="B111" s="24" t="s">
        <v>567</v>
      </c>
      <c r="C111" s="17" t="s">
        <v>568</v>
      </c>
      <c r="D111" s="17" t="s">
        <v>569</v>
      </c>
      <c r="E111" s="101">
        <v>23800</v>
      </c>
      <c r="F111" s="17" t="s">
        <v>570</v>
      </c>
      <c r="G111" s="17" t="s">
        <v>436</v>
      </c>
      <c r="H111" s="97" t="s">
        <v>571</v>
      </c>
      <c r="I111" s="17"/>
      <c r="J111" s="17" t="s">
        <v>572</v>
      </c>
    </row>
    <row r="112" spans="1:10" ht="74.25" customHeight="1" x14ac:dyDescent="0.25">
      <c r="A112" s="24" t="s">
        <v>573</v>
      </c>
      <c r="B112" s="24" t="s">
        <v>567</v>
      </c>
      <c r="C112" s="17" t="s">
        <v>568</v>
      </c>
      <c r="D112" s="17" t="s">
        <v>574</v>
      </c>
      <c r="E112" s="101">
        <v>9800</v>
      </c>
      <c r="F112" s="17" t="s">
        <v>575</v>
      </c>
      <c r="G112" s="17" t="s">
        <v>436</v>
      </c>
      <c r="H112" s="97" t="s">
        <v>576</v>
      </c>
      <c r="I112" s="17"/>
      <c r="J112" s="17" t="s">
        <v>572</v>
      </c>
    </row>
    <row r="113" ht="60" customHeight="1" x14ac:dyDescent="0.25"/>
    <row r="114" ht="60" customHeight="1" x14ac:dyDescent="0.25"/>
    <row r="115" ht="60" customHeight="1" x14ac:dyDescent="0.25"/>
    <row r="116" ht="60" customHeight="1" x14ac:dyDescent="0.25"/>
    <row r="117" ht="60" customHeight="1" x14ac:dyDescent="0.25"/>
    <row r="118" ht="60" customHeight="1" x14ac:dyDescent="0.25"/>
    <row r="119" ht="60" customHeight="1" x14ac:dyDescent="0.25"/>
    <row r="120" ht="60" customHeight="1" x14ac:dyDescent="0.25"/>
  </sheetData>
  <mergeCells count="90">
    <mergeCell ref="K49:L49"/>
    <mergeCell ref="M49:N49"/>
    <mergeCell ref="K50:L50"/>
    <mergeCell ref="M50:N50"/>
    <mergeCell ref="K44:L44"/>
    <mergeCell ref="M44:N44"/>
    <mergeCell ref="K45:L45"/>
    <mergeCell ref="M45:N45"/>
    <mergeCell ref="K48:L48"/>
    <mergeCell ref="M48:N48"/>
    <mergeCell ref="M41:N41"/>
    <mergeCell ref="K42:L42"/>
    <mergeCell ref="M42:N42"/>
    <mergeCell ref="K43:L43"/>
    <mergeCell ref="M43:N43"/>
    <mergeCell ref="K8:L8"/>
    <mergeCell ref="M8:N8"/>
    <mergeCell ref="B2:O2"/>
    <mergeCell ref="K6:L6"/>
    <mergeCell ref="M6:N6"/>
    <mergeCell ref="K7:L7"/>
    <mergeCell ref="M7:N7"/>
    <mergeCell ref="K9:L9"/>
    <mergeCell ref="M9:N9"/>
    <mergeCell ref="K10:L10"/>
    <mergeCell ref="M10:N10"/>
    <mergeCell ref="K11:L11"/>
    <mergeCell ref="M11:N11"/>
    <mergeCell ref="K13:L13"/>
    <mergeCell ref="M13:N13"/>
    <mergeCell ref="K12:L12"/>
    <mergeCell ref="M12:N12"/>
    <mergeCell ref="K16:L16"/>
    <mergeCell ref="M16:N16"/>
    <mergeCell ref="K14:L14"/>
    <mergeCell ref="M14:N14"/>
    <mergeCell ref="K15:L15"/>
    <mergeCell ref="M15:N15"/>
    <mergeCell ref="K17:L17"/>
    <mergeCell ref="M17:N17"/>
    <mergeCell ref="K18:L18"/>
    <mergeCell ref="M18:N18"/>
    <mergeCell ref="K19:L19"/>
    <mergeCell ref="M19:N19"/>
    <mergeCell ref="K20:L20"/>
    <mergeCell ref="M20:N20"/>
    <mergeCell ref="K22:L22"/>
    <mergeCell ref="K21:L21"/>
    <mergeCell ref="M21:N21"/>
    <mergeCell ref="K23:L23"/>
    <mergeCell ref="M23:N23"/>
    <mergeCell ref="K24:L24"/>
    <mergeCell ref="M24:N24"/>
    <mergeCell ref="K25:L25"/>
    <mergeCell ref="M25:N25"/>
    <mergeCell ref="K27:L27"/>
    <mergeCell ref="M27:N27"/>
    <mergeCell ref="K26:L26"/>
    <mergeCell ref="M26:N26"/>
    <mergeCell ref="K29:L29"/>
    <mergeCell ref="M29:N29"/>
    <mergeCell ref="K35:L35"/>
    <mergeCell ref="M35:N35"/>
    <mergeCell ref="K33:L33"/>
    <mergeCell ref="M33:N33"/>
    <mergeCell ref="K31:L31"/>
    <mergeCell ref="M31:N31"/>
    <mergeCell ref="K32:L32"/>
    <mergeCell ref="M32:N32"/>
    <mergeCell ref="K34:L34"/>
    <mergeCell ref="K30:L30"/>
    <mergeCell ref="M30:N30"/>
    <mergeCell ref="K28:L28"/>
    <mergeCell ref="M28:N28"/>
    <mergeCell ref="A51:D51"/>
    <mergeCell ref="K36:L36"/>
    <mergeCell ref="M36:N36"/>
    <mergeCell ref="K37:L37"/>
    <mergeCell ref="M37:N37"/>
    <mergeCell ref="K46:L46"/>
    <mergeCell ref="M46:N46"/>
    <mergeCell ref="K47:L47"/>
    <mergeCell ref="M47:N47"/>
    <mergeCell ref="K38:L38"/>
    <mergeCell ref="M38:N38"/>
    <mergeCell ref="K39:L39"/>
    <mergeCell ref="M39:N39"/>
    <mergeCell ref="K40:L40"/>
    <mergeCell ref="M40:N40"/>
    <mergeCell ref="K41:L41"/>
  </mergeCells>
  <printOptions horizontalCentered="1"/>
  <pageMargins left="0.23622047244094491" right="0.23622047244094491" top="0.74803149606299213" bottom="0.39370078740157483" header="0.31496062992125984" footer="0.3149606299212598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CULTURA 2024</vt:lpstr>
      <vt:lpstr>'CULTURA 2024'!Área_de_impresión</vt:lpstr>
      <vt:lpstr>'CULTURA 2024'!Fecha</vt:lpstr>
      <vt:lpstr>'CULTURA 2024'!OE</vt:lpstr>
      <vt:lpstr>'CULTURA 2024'!Pepito</vt:lpstr>
      <vt:lpstr>'CULTURA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Angeles</dc:creator>
  <cp:lastModifiedBy>Angeles</cp:lastModifiedBy>
  <dcterms:created xsi:type="dcterms:W3CDTF">2025-04-07T07:38:06Z</dcterms:created>
  <dcterms:modified xsi:type="dcterms:W3CDTF">2025-04-07T09:01:35Z</dcterms:modified>
</cp:coreProperties>
</file>